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8960" windowHeight="12945"/>
  </bookViews>
  <sheets>
    <sheet name="2011(계곡수)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'2011(계곡수)'!$B$1:$G$101</definedName>
    <definedName name="_xlnm.Print_Area" localSheetId="0">'2011(계곡수)'!$A$1:$G$114</definedName>
    <definedName name="_xlnm.Print_Titles" localSheetId="0">'2011(계곡수)'!$2:$3</definedName>
  </definedNames>
  <calcPr calcId="124519"/>
</workbook>
</file>

<file path=xl/calcChain.xml><?xml version="1.0" encoding="utf-8"?>
<calcChain xmlns="http://schemas.openxmlformats.org/spreadsheetml/2006/main">
  <c r="D113" i="4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70"/>
  <c r="G71"/>
  <c r="G72"/>
  <c r="G73"/>
  <c r="G74"/>
  <c r="G75"/>
  <c r="G76"/>
  <c r="G104"/>
  <c r="G78" l="1"/>
  <c r="G77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5"/>
  <c r="G6"/>
  <c r="G7"/>
  <c r="G8"/>
  <c r="G9"/>
  <c r="G10"/>
  <c r="G11"/>
  <c r="D111"/>
  <c r="D110" s="1"/>
  <c r="D109" s="1"/>
  <c r="D108" s="1"/>
  <c r="D107" s="1"/>
  <c r="D106" s="1"/>
  <c r="D105" s="1"/>
  <c r="D112" s="1"/>
  <c r="E111"/>
  <c r="E110" s="1"/>
  <c r="E109" s="1"/>
  <c r="E108" s="1"/>
  <c r="E107" s="1"/>
  <c r="E106" s="1"/>
  <c r="E105" s="1"/>
  <c r="E112" s="1"/>
  <c r="F111"/>
  <c r="F110" s="1"/>
  <c r="F109" s="1"/>
  <c r="F108" s="1"/>
  <c r="F107" s="1"/>
  <c r="F106" s="1"/>
  <c r="F105" s="1"/>
  <c r="F112" s="1"/>
  <c r="G111"/>
  <c r="G110" s="1"/>
  <c r="G109" s="1"/>
  <c r="G108" s="1"/>
  <c r="G107" s="1"/>
  <c r="G106" s="1"/>
  <c r="G105" s="1"/>
  <c r="G112" s="1"/>
  <c r="E113"/>
  <c r="F113"/>
  <c r="G113" l="1"/>
  <c r="D114"/>
</calcChain>
</file>

<file path=xl/sharedStrings.xml><?xml version="1.0" encoding="utf-8"?>
<sst xmlns="http://schemas.openxmlformats.org/spreadsheetml/2006/main" count="241" uniqueCount="208">
  <si>
    <t>일련번호</t>
  </si>
  <si>
    <t>지점명</t>
  </si>
  <si>
    <t>지리산</t>
  </si>
  <si>
    <t>지리-1</t>
  </si>
  <si>
    <t>유평계곡</t>
  </si>
  <si>
    <t>지리-2</t>
  </si>
  <si>
    <t>중산리계곡</t>
  </si>
  <si>
    <t>지리-3</t>
  </si>
  <si>
    <t>백무동계곡</t>
  </si>
  <si>
    <t>지리-4</t>
  </si>
  <si>
    <t>쌍계사계곡</t>
  </si>
  <si>
    <t>지리-5</t>
  </si>
  <si>
    <t>대성계곡</t>
  </si>
  <si>
    <t>지리-6</t>
  </si>
  <si>
    <t>단천계곡</t>
  </si>
  <si>
    <t>지리-7</t>
  </si>
  <si>
    <t>내원계곡</t>
  </si>
  <si>
    <t>지남-2</t>
  </si>
  <si>
    <t>지남-3</t>
  </si>
  <si>
    <t>지남-4</t>
  </si>
  <si>
    <t>지남-5</t>
  </si>
  <si>
    <t>지남-6</t>
  </si>
  <si>
    <t>지남-7</t>
  </si>
  <si>
    <t>지남-8</t>
  </si>
  <si>
    <t>계룡산</t>
  </si>
  <si>
    <t>계룡-1</t>
  </si>
  <si>
    <t>동학사계곡</t>
  </si>
  <si>
    <t>계룡-2</t>
  </si>
  <si>
    <t>계룡-3</t>
  </si>
  <si>
    <t>계룡-4</t>
  </si>
  <si>
    <t>갑사계곡</t>
  </si>
  <si>
    <t>계룡-5</t>
  </si>
  <si>
    <t>계룡-6</t>
  </si>
  <si>
    <t>계룡-7</t>
  </si>
  <si>
    <t>수통골계곡</t>
  </si>
  <si>
    <t>계룡-8</t>
  </si>
  <si>
    <t>계룡-9</t>
  </si>
  <si>
    <t>설악산</t>
  </si>
  <si>
    <t>설악-1</t>
  </si>
  <si>
    <t>쌍천</t>
  </si>
  <si>
    <t>설악-2</t>
  </si>
  <si>
    <t>설악-3</t>
  </si>
  <si>
    <t>설악-4</t>
  </si>
  <si>
    <t>주전골</t>
  </si>
  <si>
    <t>설악-5</t>
  </si>
  <si>
    <t>오색천</t>
  </si>
  <si>
    <t>설악-6</t>
  </si>
  <si>
    <t>백담계곡</t>
  </si>
  <si>
    <t>설악-7</t>
  </si>
  <si>
    <t>속리산</t>
  </si>
  <si>
    <t>속리-1</t>
  </si>
  <si>
    <t>법주사계곡</t>
  </si>
  <si>
    <t>속리-2</t>
  </si>
  <si>
    <t>속리-3</t>
  </si>
  <si>
    <t>화양동계곡</t>
  </si>
  <si>
    <t>속리-4</t>
  </si>
  <si>
    <t>쌍곡계곡</t>
  </si>
  <si>
    <t>속리-5</t>
  </si>
  <si>
    <t>화양계곡</t>
  </si>
  <si>
    <t>속리-6</t>
  </si>
  <si>
    <t>오송계곡</t>
  </si>
  <si>
    <t>내장산</t>
  </si>
  <si>
    <t>내장-1</t>
  </si>
  <si>
    <t>내장천</t>
  </si>
  <si>
    <t>내남-1</t>
  </si>
  <si>
    <t>백양계곡1</t>
  </si>
  <si>
    <t>내남-2</t>
  </si>
  <si>
    <t>백양계곡2</t>
  </si>
  <si>
    <t>내남-3</t>
  </si>
  <si>
    <t>남창계곡1</t>
  </si>
  <si>
    <t>내남-4</t>
  </si>
  <si>
    <t>남창계곡2</t>
  </si>
  <si>
    <t>내남-5</t>
  </si>
  <si>
    <t>백양계곡</t>
  </si>
  <si>
    <t>내남-6</t>
  </si>
  <si>
    <t>가야산</t>
  </si>
  <si>
    <t>가야-1</t>
  </si>
  <si>
    <t>홍류동계곡</t>
  </si>
  <si>
    <t>가야-2</t>
  </si>
  <si>
    <t>가야-3</t>
  </si>
  <si>
    <t>덕유산</t>
  </si>
  <si>
    <t>덕유-1</t>
  </si>
  <si>
    <t>구천동계곡</t>
  </si>
  <si>
    <t>덕유-2</t>
  </si>
  <si>
    <t>덕유-3</t>
  </si>
  <si>
    <t>원당천</t>
  </si>
  <si>
    <t>덕유-4</t>
  </si>
  <si>
    <t>덕유-5</t>
  </si>
  <si>
    <t>덕유-6</t>
  </si>
  <si>
    <t>주왕산</t>
  </si>
  <si>
    <t>주왕-1</t>
  </si>
  <si>
    <t>상의계곡</t>
  </si>
  <si>
    <t>주왕-2</t>
  </si>
  <si>
    <t>월외계곡</t>
  </si>
  <si>
    <t>주왕-3</t>
  </si>
  <si>
    <t>주왕-4</t>
  </si>
  <si>
    <t>치악산</t>
  </si>
  <si>
    <t>치악-1</t>
  </si>
  <si>
    <t>하수남천</t>
  </si>
  <si>
    <t>치악-2</t>
  </si>
  <si>
    <t>치악-3</t>
  </si>
  <si>
    <t>치악-4</t>
  </si>
  <si>
    <t>월악산</t>
  </si>
  <si>
    <t>월악-1</t>
  </si>
  <si>
    <t>미륵리계곡</t>
  </si>
  <si>
    <t>월악-2</t>
  </si>
  <si>
    <t>송계계곡</t>
  </si>
  <si>
    <t>월악-3</t>
  </si>
  <si>
    <t>선암계곡</t>
  </si>
  <si>
    <t>월악-4</t>
  </si>
  <si>
    <t>월악-5</t>
  </si>
  <si>
    <t>월악-6</t>
  </si>
  <si>
    <t>용하계곡</t>
  </si>
  <si>
    <t>북한-3</t>
  </si>
  <si>
    <t>북한-4</t>
  </si>
  <si>
    <t>북도-2</t>
  </si>
  <si>
    <t>북도-3</t>
  </si>
  <si>
    <t>북도-4</t>
  </si>
  <si>
    <t>소백산</t>
  </si>
  <si>
    <t>소백-1</t>
  </si>
  <si>
    <t>희방계곡1</t>
  </si>
  <si>
    <t>소백-2</t>
  </si>
  <si>
    <t>희방계곡2</t>
  </si>
  <si>
    <t>소백-3</t>
  </si>
  <si>
    <t>삼가계곡1</t>
  </si>
  <si>
    <t>소백-4</t>
  </si>
  <si>
    <t>삼가계곡2</t>
  </si>
  <si>
    <t>소백산북부</t>
  </si>
  <si>
    <t>소북-1</t>
  </si>
  <si>
    <t>천동계곡</t>
  </si>
  <si>
    <t>소북-2</t>
  </si>
  <si>
    <t>죽령계곡</t>
  </si>
  <si>
    <t>소북-3</t>
  </si>
  <si>
    <t>남천계곡</t>
  </si>
  <si>
    <t>월출산</t>
  </si>
  <si>
    <t>월출산-1</t>
  </si>
  <si>
    <t>월출산-2</t>
  </si>
  <si>
    <t>월출산-3</t>
  </si>
  <si>
    <t>변산반도</t>
  </si>
  <si>
    <t>변산-1</t>
  </si>
  <si>
    <t>직소천</t>
  </si>
  <si>
    <t>변산-2</t>
  </si>
  <si>
    <t>거석천</t>
  </si>
  <si>
    <t>변산-3</t>
  </si>
  <si>
    <t>개암제</t>
  </si>
  <si>
    <t>공원명</t>
    <phoneticPr fontId="2" type="noConversion"/>
  </si>
  <si>
    <t>매우나쁨</t>
    <phoneticPr fontId="2" type="noConversion"/>
  </si>
  <si>
    <t>나쁨</t>
    <phoneticPr fontId="2" type="noConversion"/>
  </si>
  <si>
    <t>약간나쁨</t>
    <phoneticPr fontId="2" type="noConversion"/>
  </si>
  <si>
    <t>보통</t>
    <phoneticPr fontId="2" type="noConversion"/>
  </si>
  <si>
    <t>약간좋음</t>
    <phoneticPr fontId="2" type="noConversion"/>
  </si>
  <si>
    <t>좋음</t>
    <phoneticPr fontId="2" type="noConversion"/>
  </si>
  <si>
    <t>매우좋음</t>
    <phoneticPr fontId="2" type="noConversion"/>
  </si>
  <si>
    <t>합  계</t>
    <phoneticPr fontId="2" type="noConversion"/>
  </si>
  <si>
    <t>분기별 평균값</t>
    <phoneticPr fontId="2" type="noConversion"/>
  </si>
  <si>
    <t>총 평균값</t>
    <phoneticPr fontId="2" type="noConversion"/>
  </si>
  <si>
    <t>지리산남부</t>
    <phoneticPr fontId="14" type="noConversion"/>
  </si>
  <si>
    <t>지남-1</t>
    <phoneticPr fontId="14" type="noConversion"/>
  </si>
  <si>
    <t>천은계곡</t>
    <phoneticPr fontId="14" type="noConversion"/>
  </si>
  <si>
    <t>화엄계곡</t>
    <phoneticPr fontId="14" type="noConversion"/>
  </si>
  <si>
    <t>문수계곡</t>
    <phoneticPr fontId="14" type="noConversion"/>
  </si>
  <si>
    <t>피아골</t>
    <phoneticPr fontId="14" type="noConversion"/>
  </si>
  <si>
    <t>심원계곡</t>
    <phoneticPr fontId="14" type="noConversion"/>
  </si>
  <si>
    <t>지리산북부</t>
    <phoneticPr fontId="14" type="noConversion"/>
  </si>
  <si>
    <t>지북-1</t>
    <phoneticPr fontId="14" type="noConversion"/>
  </si>
  <si>
    <t>뱀사골계곡</t>
    <phoneticPr fontId="14" type="noConversion"/>
  </si>
  <si>
    <t>지북-2</t>
    <phoneticPr fontId="14" type="noConversion"/>
  </si>
  <si>
    <t>달궁계곡</t>
    <phoneticPr fontId="14" type="noConversion"/>
  </si>
  <si>
    <t>지북-3</t>
    <phoneticPr fontId="14" type="noConversion"/>
  </si>
  <si>
    <t>만수천계곡</t>
    <phoneticPr fontId="14" type="noConversion"/>
  </si>
  <si>
    <t>경주</t>
    <phoneticPr fontId="14" type="noConversion"/>
  </si>
  <si>
    <t>경주-1</t>
    <phoneticPr fontId="14" type="noConversion"/>
  </si>
  <si>
    <t>황룡동계곡</t>
    <phoneticPr fontId="14" type="noConversion"/>
  </si>
  <si>
    <t>경주-2</t>
    <phoneticPr fontId="14" type="noConversion"/>
  </si>
  <si>
    <t>경주-3</t>
    <phoneticPr fontId="14" type="noConversion"/>
  </si>
  <si>
    <t>내장-2</t>
    <phoneticPr fontId="14" type="noConversion"/>
  </si>
  <si>
    <t>내장천</t>
    <phoneticPr fontId="14" type="noConversion"/>
  </si>
  <si>
    <t>내장-3</t>
    <phoneticPr fontId="14" type="noConversion"/>
  </si>
  <si>
    <t>내장산백암</t>
    <phoneticPr fontId="2" type="noConversion"/>
  </si>
  <si>
    <t>오대산</t>
    <phoneticPr fontId="14" type="noConversion"/>
  </si>
  <si>
    <t>오대-1</t>
    <phoneticPr fontId="14" type="noConversion"/>
  </si>
  <si>
    <t>오대천</t>
    <phoneticPr fontId="14" type="noConversion"/>
  </si>
  <si>
    <t>오대-2</t>
    <phoneticPr fontId="14" type="noConversion"/>
  </si>
  <si>
    <t>오대-3</t>
    <phoneticPr fontId="14" type="noConversion"/>
  </si>
  <si>
    <t>소금강계곡</t>
    <phoneticPr fontId="14" type="noConversion"/>
  </si>
  <si>
    <t>오대-4</t>
    <phoneticPr fontId="14" type="noConversion"/>
  </si>
  <si>
    <t>북한산</t>
    <phoneticPr fontId="14" type="noConversion"/>
  </si>
  <si>
    <t>북한-1</t>
    <phoneticPr fontId="14" type="noConversion"/>
  </si>
  <si>
    <t>정릉계곡</t>
    <phoneticPr fontId="14" type="noConversion"/>
  </si>
  <si>
    <t>북한-2</t>
    <phoneticPr fontId="14" type="noConversion"/>
  </si>
  <si>
    <t>우이계곡</t>
    <phoneticPr fontId="14" type="noConversion"/>
  </si>
  <si>
    <t>구기계곡</t>
    <phoneticPr fontId="14" type="noConversion"/>
  </si>
  <si>
    <t>북한산성계곡</t>
    <phoneticPr fontId="14" type="noConversion"/>
  </si>
  <si>
    <t>북한산도봉</t>
    <phoneticPr fontId="14" type="noConversion"/>
  </si>
  <si>
    <t>북도-1</t>
    <phoneticPr fontId="14" type="noConversion"/>
  </si>
  <si>
    <t>송추계곡</t>
    <phoneticPr fontId="14" type="noConversion"/>
  </si>
  <si>
    <t>도봉계곡</t>
    <phoneticPr fontId="14" type="noConversion"/>
  </si>
  <si>
    <t>사패계곡</t>
    <phoneticPr fontId="14" type="noConversion"/>
  </si>
  <si>
    <t>천황계곡</t>
    <phoneticPr fontId="14" type="noConversion"/>
  </si>
  <si>
    <t>도갑사계곡</t>
    <phoneticPr fontId="14" type="noConversion"/>
  </si>
  <si>
    <t>경포대계곡</t>
    <phoneticPr fontId="14" type="noConversion"/>
  </si>
  <si>
    <t>2011년 국립공원내 계곡. 하천 수질측정 결과 (환경부공동측정망)</t>
    <phoneticPr fontId="2" type="noConversion"/>
  </si>
  <si>
    <t>측     정     결     과</t>
    <phoneticPr fontId="2" type="noConversion"/>
  </si>
  <si>
    <t>BOD(㎎/L)</t>
    <phoneticPr fontId="2" type="noConversion"/>
  </si>
  <si>
    <t>1차</t>
    <phoneticPr fontId="2" type="noConversion"/>
  </si>
  <si>
    <t>2차</t>
    <phoneticPr fontId="2" type="noConversion"/>
  </si>
  <si>
    <t>3차</t>
    <phoneticPr fontId="2" type="noConversion"/>
  </si>
  <si>
    <t>평균</t>
    <phoneticPr fontId="2" type="noConversion"/>
  </si>
</sst>
</file>

<file path=xl/styles.xml><?xml version="1.0" encoding="utf-8"?>
<styleSheet xmlns="http://schemas.openxmlformats.org/spreadsheetml/2006/main">
  <numFmts count="13">
    <numFmt numFmtId="176" formatCode="0.00_ "/>
    <numFmt numFmtId="177" formatCode="#,##0_ "/>
    <numFmt numFmtId="178" formatCode="_ * #,##0.000_ ;_ * \-#,##0.000_ ;_ * &quot;-&quot;_ ;_ @_ "/>
    <numFmt numFmtId="179" formatCode="_ * #,##0.0_ ;_ * \-#,##0.0_ ;_ * &quot;-&quot;??_ ;_ @_ "/>
    <numFmt numFmtId="180" formatCode="&quot;₩&quot;#,##0;[Red]&quot;₩&quot;&quot;₩&quot;\-#,##0"/>
    <numFmt numFmtId="181" formatCode="&quot;₩&quot;#,##0.00;[Red]&quot;₩&quot;&quot;₩&quot;\-#,##0.00"/>
    <numFmt numFmtId="182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3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84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5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6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7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8" formatCode="0.0_ "/>
  </numFmts>
  <fonts count="18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바탕체"/>
      <family val="1"/>
      <charset val="129"/>
    </font>
    <font>
      <sz val="20"/>
      <name val="HY헤드라인M"/>
      <family val="1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1"/>
      <color indexed="55"/>
      <name val="굴림"/>
      <family val="3"/>
      <charset val="129"/>
    </font>
    <font>
      <sz val="8"/>
      <name val="돋움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b/>
      <sz val="10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82" fontId="1" fillId="0" borderId="0"/>
    <xf numFmtId="0" fontId="2" fillId="0" borderId="0"/>
    <xf numFmtId="10" fontId="2" fillId="0" borderId="0" applyFont="0" applyFill="0" applyBorder="0" applyAlignment="0" applyProtection="0"/>
    <xf numFmtId="0" fontId="9" fillId="0" borderId="4">
      <alignment horizontal="left"/>
    </xf>
    <xf numFmtId="185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180" fontId="2" fillId="0" borderId="0">
      <alignment vertical="center"/>
    </xf>
    <xf numFmtId="0" fontId="2" fillId="0" borderId="0"/>
    <xf numFmtId="4" fontId="5" fillId="0" borderId="0">
      <protection locked="0"/>
    </xf>
    <xf numFmtId="186" fontId="3" fillId="0" borderId="0">
      <protection locked="0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4" fontId="3" fillId="0" borderId="0">
      <protection locked="0"/>
    </xf>
    <xf numFmtId="0" fontId="1" fillId="0" borderId="0">
      <alignment vertical="center"/>
    </xf>
    <xf numFmtId="0" fontId="5" fillId="0" borderId="5">
      <protection locked="0"/>
    </xf>
    <xf numFmtId="183" fontId="3" fillId="0" borderId="0">
      <protection locked="0"/>
    </xf>
    <xf numFmtId="187" fontId="3" fillId="0" borderId="0">
      <protection locked="0"/>
    </xf>
  </cellStyleXfs>
  <cellXfs count="71">
    <xf numFmtId="0" fontId="0" fillId="0" borderId="0" xfId="0"/>
    <xf numFmtId="0" fontId="11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77" fontId="13" fillId="0" borderId="0" xfId="0" applyNumberFormat="1" applyFont="1" applyFill="1" applyBorder="1" applyAlignment="1">
      <alignment horizontal="right" vertical="center"/>
    </xf>
    <xf numFmtId="177" fontId="13" fillId="0" borderId="0" xfId="0" applyNumberFormat="1" applyFont="1" applyBorder="1"/>
    <xf numFmtId="0" fontId="12" fillId="0" borderId="0" xfId="0" applyFont="1" applyAlignment="1">
      <alignment vertical="center"/>
    </xf>
    <xf numFmtId="177" fontId="13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177" fontId="13" fillId="0" borderId="0" xfId="29" applyNumberFormat="1" applyFont="1" applyBorder="1">
      <alignment vertical="center"/>
    </xf>
    <xf numFmtId="0" fontId="11" fillId="4" borderId="6" xfId="0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77" fontId="12" fillId="0" borderId="0" xfId="0" applyNumberFormat="1" applyFont="1" applyBorder="1"/>
    <xf numFmtId="188" fontId="15" fillId="0" borderId="6" xfId="0" applyNumberFormat="1" applyFont="1" applyBorder="1" applyAlignment="1">
      <alignment horizontal="center" vertical="center"/>
    </xf>
    <xf numFmtId="188" fontId="15" fillId="0" borderId="6" xfId="0" applyNumberFormat="1" applyFont="1" applyFill="1" applyBorder="1" applyAlignment="1">
      <alignment horizontal="center" vertical="center"/>
    </xf>
    <xf numFmtId="188" fontId="15" fillId="0" borderId="8" xfId="0" applyNumberFormat="1" applyFont="1" applyBorder="1" applyAlignment="1">
      <alignment horizontal="center" vertical="center"/>
    </xf>
    <xf numFmtId="177" fontId="12" fillId="0" borderId="0" xfId="0" applyNumberFormat="1" applyFont="1" applyBorder="1" applyAlignment="1">
      <alignment vertical="center"/>
    </xf>
    <xf numFmtId="188" fontId="15" fillId="0" borderId="6" xfId="29" applyNumberFormat="1" applyFont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88" fontId="15" fillId="0" borderId="10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88" fontId="15" fillId="0" borderId="6" xfId="29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/>
    </xf>
    <xf numFmtId="188" fontId="15" fillId="0" borderId="20" xfId="0" applyNumberFormat="1" applyFont="1" applyFill="1" applyBorder="1" applyAlignment="1">
      <alignment horizontal="center" vertical="center"/>
    </xf>
    <xf numFmtId="188" fontId="15" fillId="0" borderId="21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88" fontId="15" fillId="0" borderId="21" xfId="0" applyNumberFormat="1" applyFont="1" applyBorder="1" applyAlignment="1">
      <alignment horizontal="center" vertical="center"/>
    </xf>
    <xf numFmtId="188" fontId="15" fillId="0" borderId="22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176" fontId="17" fillId="5" borderId="15" xfId="0" applyNumberFormat="1" applyFont="1" applyFill="1" applyBorder="1" applyAlignment="1">
      <alignment horizontal="center" vertical="center"/>
    </xf>
    <xf numFmtId="176" fontId="17" fillId="5" borderId="16" xfId="0" applyNumberFormat="1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76" fontId="17" fillId="5" borderId="24" xfId="0" applyNumberFormat="1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1" xfId="0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 wrapText="1"/>
    </xf>
    <xf numFmtId="2" fontId="11" fillId="0" borderId="22" xfId="0" applyNumberFormat="1" applyFont="1" applyFill="1" applyBorder="1" applyAlignment="1">
      <alignment horizontal="center" vertical="center" wrapText="1"/>
    </xf>
  </cellXfs>
  <cellStyles count="33">
    <cellStyle name="AeE­ [0]_PERSONAL" xfId="1"/>
    <cellStyle name="AeE­_PERSONAL" xfId="2"/>
    <cellStyle name="ALIGNMENT" xfId="3"/>
    <cellStyle name="C￥AØ_PERSONAL" xfId="4"/>
    <cellStyle name="Comma [0]_ SG&amp;A Bridge " xfId="5"/>
    <cellStyle name="Comma_ SG&amp;A Bridge " xfId="6"/>
    <cellStyle name="Currency [0]_ SG&amp;A Bridge " xfId="7"/>
    <cellStyle name="Currency_ SG&amp;A Bridge " xfId="8"/>
    <cellStyle name="Grey" xfId="9"/>
    <cellStyle name="Header1" xfId="10"/>
    <cellStyle name="Header2" xfId="11"/>
    <cellStyle name="Input [yellow]" xfId="12"/>
    <cellStyle name="Normal - Style1" xfId="13"/>
    <cellStyle name="Normal_ SG&amp;A Bridge " xfId="14"/>
    <cellStyle name="Percent [2]" xfId="15"/>
    <cellStyle name="UM" xfId="16"/>
    <cellStyle name="고정소숫점" xfId="17"/>
    <cellStyle name="고정출력1" xfId="18"/>
    <cellStyle name="고정출력2" xfId="19"/>
    <cellStyle name="날짜" xfId="20"/>
    <cellStyle name="달러" xfId="21"/>
    <cellStyle name="숫자(R)" xfId="22"/>
    <cellStyle name="스타일 1" xfId="23"/>
    <cellStyle name="자리수" xfId="24"/>
    <cellStyle name="자리수0" xfId="25"/>
    <cellStyle name="콤마 [0]_(type)총괄" xfId="26"/>
    <cellStyle name="콤마_(type)총괄" xfId="27"/>
    <cellStyle name="퍼센트" xfId="28"/>
    <cellStyle name="표준" xfId="0" builtinId="0"/>
    <cellStyle name="표준_2006-2차(계곡)_99-2006분석" xfId="29"/>
    <cellStyle name="합산" xfId="30"/>
    <cellStyle name="화폐기호" xfId="31"/>
    <cellStyle name="화폐기호0" xfId="32"/>
  </cellStyles>
  <dxfs count="3">
    <dxf>
      <font>
        <b val="0"/>
        <i val="0"/>
        <condense val="0"/>
        <extend val="0"/>
        <u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13"/>
  <dimension ref="A1:Q115"/>
  <sheetViews>
    <sheetView tabSelected="1" view="pageBreakPreview" zoomScaleNormal="85" zoomScaleSheetLayoutView="100" workbookViewId="0">
      <pane xSplit="3" ySplit="4" topLeftCell="D5" activePane="bottomRight" state="frozen"/>
      <selection pane="topRight" activeCell="F1" sqref="F1"/>
      <selection pane="bottomLeft" activeCell="A5" sqref="A5"/>
      <selection pane="bottomRight" activeCell="G5" sqref="G5"/>
    </sheetView>
  </sheetViews>
  <sheetFormatPr defaultColWidth="12.88671875" defaultRowHeight="20.100000000000001" customHeight="1"/>
  <cols>
    <col min="1" max="1" width="13.44140625" style="12" customWidth="1"/>
    <col min="2" max="7" width="13.44140625" style="2" customWidth="1"/>
    <col min="8" max="16384" width="12.88671875" style="1"/>
  </cols>
  <sheetData>
    <row r="1" spans="1:8" ht="39.75" customHeight="1" thickBot="1">
      <c r="A1" s="43" t="s">
        <v>201</v>
      </c>
      <c r="B1" s="43"/>
      <c r="C1" s="43"/>
      <c r="D1" s="43"/>
      <c r="E1" s="43"/>
      <c r="F1" s="43"/>
      <c r="G1" s="43"/>
    </row>
    <row r="2" spans="1:8" ht="25.5" customHeight="1">
      <c r="A2" s="50" t="s">
        <v>145</v>
      </c>
      <c r="B2" s="44" t="s">
        <v>0</v>
      </c>
      <c r="C2" s="44" t="s">
        <v>1</v>
      </c>
      <c r="D2" s="47" t="s">
        <v>202</v>
      </c>
      <c r="E2" s="48"/>
      <c r="F2" s="48"/>
      <c r="G2" s="54"/>
    </row>
    <row r="3" spans="1:8" ht="25.5" customHeight="1">
      <c r="A3" s="51"/>
      <c r="B3" s="45"/>
      <c r="C3" s="45"/>
      <c r="D3" s="49" t="s">
        <v>203</v>
      </c>
      <c r="E3" s="49"/>
      <c r="F3" s="49"/>
      <c r="G3" s="55"/>
    </row>
    <row r="4" spans="1:8" ht="25.5" customHeight="1" thickBot="1">
      <c r="A4" s="52"/>
      <c r="B4" s="46"/>
      <c r="C4" s="46"/>
      <c r="D4" s="33" t="s">
        <v>204</v>
      </c>
      <c r="E4" s="33" t="s">
        <v>205</v>
      </c>
      <c r="F4" s="33" t="s">
        <v>206</v>
      </c>
      <c r="G4" s="56" t="s">
        <v>207</v>
      </c>
    </row>
    <row r="5" spans="1:8" s="3" customFormat="1" ht="20.100000000000001" customHeight="1">
      <c r="A5" s="23" t="s">
        <v>2</v>
      </c>
      <c r="B5" s="24" t="s">
        <v>3</v>
      </c>
      <c r="C5" s="24" t="s">
        <v>4</v>
      </c>
      <c r="D5" s="25">
        <v>0.4</v>
      </c>
      <c r="E5" s="26">
        <v>0.9</v>
      </c>
      <c r="F5" s="26">
        <v>0.4</v>
      </c>
      <c r="G5" s="37">
        <f t="shared" ref="G5:G19" si="0">AVERAGE(D5:F5)</f>
        <v>0.56666666666666676</v>
      </c>
      <c r="H5" s="4"/>
    </row>
    <row r="6" spans="1:8" s="3" customFormat="1" ht="20.100000000000001" customHeight="1">
      <c r="A6" s="27"/>
      <c r="B6" s="22" t="s">
        <v>5</v>
      </c>
      <c r="C6" s="22" t="s">
        <v>6</v>
      </c>
      <c r="D6" s="20">
        <v>0.4</v>
      </c>
      <c r="E6" s="15">
        <v>0.4</v>
      </c>
      <c r="F6" s="15">
        <v>0.4</v>
      </c>
      <c r="G6" s="38">
        <f t="shared" si="0"/>
        <v>0.40000000000000008</v>
      </c>
      <c r="H6" s="4"/>
    </row>
    <row r="7" spans="1:8" s="3" customFormat="1" ht="20.100000000000001" customHeight="1">
      <c r="A7" s="27"/>
      <c r="B7" s="22" t="s">
        <v>7</v>
      </c>
      <c r="C7" s="22" t="s">
        <v>8</v>
      </c>
      <c r="D7" s="20">
        <v>0.4</v>
      </c>
      <c r="E7" s="15">
        <v>0.7</v>
      </c>
      <c r="F7" s="15">
        <v>0.4</v>
      </c>
      <c r="G7" s="38">
        <f t="shared" si="0"/>
        <v>0.5</v>
      </c>
      <c r="H7" s="4"/>
    </row>
    <row r="8" spans="1:8" s="3" customFormat="1" ht="20.100000000000001" customHeight="1">
      <c r="A8" s="27"/>
      <c r="B8" s="22" t="s">
        <v>9</v>
      </c>
      <c r="C8" s="22" t="s">
        <v>10</v>
      </c>
      <c r="D8" s="20">
        <v>0.4</v>
      </c>
      <c r="E8" s="15">
        <v>0.7</v>
      </c>
      <c r="F8" s="15">
        <v>0.4</v>
      </c>
      <c r="G8" s="38">
        <f t="shared" si="0"/>
        <v>0.5</v>
      </c>
      <c r="H8" s="4"/>
    </row>
    <row r="9" spans="1:8" s="3" customFormat="1" ht="20.100000000000001" customHeight="1">
      <c r="A9" s="27"/>
      <c r="B9" s="22" t="s">
        <v>11</v>
      </c>
      <c r="C9" s="22" t="s">
        <v>12</v>
      </c>
      <c r="D9" s="20">
        <v>0.4</v>
      </c>
      <c r="E9" s="15">
        <v>0.4</v>
      </c>
      <c r="F9" s="15">
        <v>0.4</v>
      </c>
      <c r="G9" s="38">
        <f t="shared" si="0"/>
        <v>0.40000000000000008</v>
      </c>
      <c r="H9" s="4"/>
    </row>
    <row r="10" spans="1:8" s="3" customFormat="1" ht="20.100000000000001" customHeight="1">
      <c r="A10" s="27"/>
      <c r="B10" s="22" t="s">
        <v>13</v>
      </c>
      <c r="C10" s="22" t="s">
        <v>14</v>
      </c>
      <c r="D10" s="20">
        <v>0.4</v>
      </c>
      <c r="E10" s="15">
        <v>0.8</v>
      </c>
      <c r="F10" s="15">
        <v>0.4</v>
      </c>
      <c r="G10" s="38">
        <f t="shared" si="0"/>
        <v>0.53333333333333333</v>
      </c>
      <c r="H10" s="4"/>
    </row>
    <row r="11" spans="1:8" s="3" customFormat="1" ht="22.5" customHeight="1">
      <c r="A11" s="27"/>
      <c r="B11" s="22" t="s">
        <v>15</v>
      </c>
      <c r="C11" s="22" t="s">
        <v>16</v>
      </c>
      <c r="D11" s="20">
        <v>0.4</v>
      </c>
      <c r="E11" s="15">
        <v>0.4</v>
      </c>
      <c r="F11" s="15">
        <v>0.4</v>
      </c>
      <c r="G11" s="38">
        <f t="shared" si="0"/>
        <v>0.40000000000000008</v>
      </c>
      <c r="H11" s="4"/>
    </row>
    <row r="12" spans="1:8" s="3" customFormat="1" ht="20.100000000000001" customHeight="1">
      <c r="A12" s="27" t="s">
        <v>156</v>
      </c>
      <c r="B12" s="22" t="s">
        <v>157</v>
      </c>
      <c r="C12" s="22" t="s">
        <v>158</v>
      </c>
      <c r="D12" s="20">
        <v>0.2</v>
      </c>
      <c r="E12" s="14">
        <v>0.4</v>
      </c>
      <c r="F12" s="14">
        <v>0.3</v>
      </c>
      <c r="G12" s="38">
        <f t="shared" si="0"/>
        <v>0.30000000000000004</v>
      </c>
      <c r="H12" s="5"/>
    </row>
    <row r="13" spans="1:8" s="3" customFormat="1" ht="20.100000000000001" customHeight="1">
      <c r="A13" s="27"/>
      <c r="B13" s="22" t="s">
        <v>17</v>
      </c>
      <c r="C13" s="22" t="s">
        <v>158</v>
      </c>
      <c r="D13" s="20">
        <v>0.1</v>
      </c>
      <c r="E13" s="14">
        <v>0.4</v>
      </c>
      <c r="F13" s="14">
        <v>0.2</v>
      </c>
      <c r="G13" s="38">
        <f t="shared" si="0"/>
        <v>0.23333333333333331</v>
      </c>
      <c r="H13" s="5"/>
    </row>
    <row r="14" spans="1:8" s="3" customFormat="1" ht="20.100000000000001" customHeight="1">
      <c r="A14" s="27"/>
      <c r="B14" s="22" t="s">
        <v>18</v>
      </c>
      <c r="C14" s="22" t="s">
        <v>159</v>
      </c>
      <c r="D14" s="20">
        <v>0.2</v>
      </c>
      <c r="E14" s="14">
        <v>0.4</v>
      </c>
      <c r="F14" s="14">
        <v>0.1</v>
      </c>
      <c r="G14" s="38">
        <f t="shared" si="0"/>
        <v>0.23333333333333336</v>
      </c>
      <c r="H14" s="5"/>
    </row>
    <row r="15" spans="1:8" s="3" customFormat="1" ht="20.100000000000001" customHeight="1">
      <c r="A15" s="27"/>
      <c r="B15" s="22" t="s">
        <v>19</v>
      </c>
      <c r="C15" s="22" t="s">
        <v>159</v>
      </c>
      <c r="D15" s="20">
        <v>0.2</v>
      </c>
      <c r="E15" s="14">
        <v>0.5</v>
      </c>
      <c r="F15" s="14">
        <v>0.1</v>
      </c>
      <c r="G15" s="38">
        <f t="shared" si="0"/>
        <v>0.26666666666666666</v>
      </c>
      <c r="H15" s="5"/>
    </row>
    <row r="16" spans="1:8" s="3" customFormat="1" ht="20.100000000000001" customHeight="1">
      <c r="A16" s="27"/>
      <c r="B16" s="22" t="s">
        <v>20</v>
      </c>
      <c r="C16" s="22" t="s">
        <v>160</v>
      </c>
      <c r="D16" s="20">
        <v>0.2</v>
      </c>
      <c r="E16" s="14">
        <v>0.4</v>
      </c>
      <c r="F16" s="14">
        <v>0.2</v>
      </c>
      <c r="G16" s="38">
        <f t="shared" si="0"/>
        <v>0.26666666666666666</v>
      </c>
      <c r="H16" s="5"/>
    </row>
    <row r="17" spans="1:8" s="3" customFormat="1" ht="20.100000000000001" customHeight="1">
      <c r="A17" s="27"/>
      <c r="B17" s="22" t="s">
        <v>21</v>
      </c>
      <c r="C17" s="22" t="s">
        <v>161</v>
      </c>
      <c r="D17" s="20">
        <v>0.3</v>
      </c>
      <c r="E17" s="14">
        <v>0.5</v>
      </c>
      <c r="F17" s="14">
        <v>0.1</v>
      </c>
      <c r="G17" s="38">
        <f t="shared" si="0"/>
        <v>0.3</v>
      </c>
      <c r="H17" s="5"/>
    </row>
    <row r="18" spans="1:8" s="3" customFormat="1" ht="20.100000000000001" customHeight="1">
      <c r="A18" s="27"/>
      <c r="B18" s="22" t="s">
        <v>22</v>
      </c>
      <c r="C18" s="22" t="s">
        <v>162</v>
      </c>
      <c r="D18" s="20">
        <v>0.2</v>
      </c>
      <c r="E18" s="14">
        <v>0.4</v>
      </c>
      <c r="F18" s="14">
        <v>0.2</v>
      </c>
      <c r="G18" s="38">
        <f t="shared" si="0"/>
        <v>0.26666666666666666</v>
      </c>
      <c r="H18" s="5"/>
    </row>
    <row r="19" spans="1:8" s="3" customFormat="1" ht="20.100000000000001" customHeight="1">
      <c r="A19" s="27"/>
      <c r="B19" s="22" t="s">
        <v>23</v>
      </c>
      <c r="C19" s="22" t="s">
        <v>162</v>
      </c>
      <c r="D19" s="20">
        <v>0.1</v>
      </c>
      <c r="E19" s="14">
        <v>0.4</v>
      </c>
      <c r="F19" s="14">
        <v>0.1</v>
      </c>
      <c r="G19" s="38">
        <f t="shared" si="0"/>
        <v>0.19999999999999998</v>
      </c>
      <c r="H19" s="5"/>
    </row>
    <row r="20" spans="1:8" s="6" customFormat="1" ht="20.100000000000001" customHeight="1">
      <c r="A20" s="27" t="s">
        <v>163</v>
      </c>
      <c r="B20" s="22" t="s">
        <v>164</v>
      </c>
      <c r="C20" s="22" t="s">
        <v>165</v>
      </c>
      <c r="D20" s="39">
        <v>0.1</v>
      </c>
      <c r="E20" s="15">
        <v>0.3</v>
      </c>
      <c r="F20" s="15">
        <v>0.3</v>
      </c>
      <c r="G20" s="38">
        <f>AVERAGE(D20:F20)</f>
        <v>0.23333333333333331</v>
      </c>
      <c r="H20" s="13"/>
    </row>
    <row r="21" spans="1:8" s="6" customFormat="1" ht="20.100000000000001" customHeight="1">
      <c r="A21" s="27"/>
      <c r="B21" s="22" t="s">
        <v>166</v>
      </c>
      <c r="C21" s="22" t="s">
        <v>167</v>
      </c>
      <c r="D21" s="39">
        <v>0.4</v>
      </c>
      <c r="E21" s="15">
        <v>0.4</v>
      </c>
      <c r="F21" s="15">
        <v>0.6</v>
      </c>
      <c r="G21" s="38">
        <f>AVERAGE(D21:F21)</f>
        <v>0.46666666666666662</v>
      </c>
      <c r="H21" s="13"/>
    </row>
    <row r="22" spans="1:8" s="6" customFormat="1" ht="20.100000000000001" customHeight="1">
      <c r="A22" s="27"/>
      <c r="B22" s="22" t="s">
        <v>168</v>
      </c>
      <c r="C22" s="22" t="s">
        <v>169</v>
      </c>
      <c r="D22" s="39">
        <v>0.3</v>
      </c>
      <c r="E22" s="15">
        <v>0.2</v>
      </c>
      <c r="F22" s="15">
        <v>0.3</v>
      </c>
      <c r="G22" s="38">
        <f>AVERAGE(D22:F22)</f>
        <v>0.26666666666666666</v>
      </c>
      <c r="H22" s="13"/>
    </row>
    <row r="23" spans="1:8" s="6" customFormat="1" ht="20.100000000000001" customHeight="1">
      <c r="A23" s="27" t="s">
        <v>170</v>
      </c>
      <c r="B23" s="22" t="s">
        <v>171</v>
      </c>
      <c r="C23" s="22" t="s">
        <v>172</v>
      </c>
      <c r="D23" s="20">
        <v>0.3</v>
      </c>
      <c r="E23" s="14">
        <v>0.3</v>
      </c>
      <c r="F23" s="14">
        <v>0.3</v>
      </c>
      <c r="G23" s="38">
        <f t="shared" ref="G23:G34" si="1">AVERAGE(D23:F23)</f>
        <v>0.3</v>
      </c>
      <c r="H23" s="5"/>
    </row>
    <row r="24" spans="1:8" s="6" customFormat="1" ht="20.100000000000001" customHeight="1">
      <c r="A24" s="27"/>
      <c r="B24" s="22" t="s">
        <v>173</v>
      </c>
      <c r="C24" s="22" t="s">
        <v>172</v>
      </c>
      <c r="D24" s="20">
        <v>0.3</v>
      </c>
      <c r="E24" s="14">
        <v>0.3</v>
      </c>
      <c r="F24" s="14">
        <v>0.3</v>
      </c>
      <c r="G24" s="38">
        <f t="shared" si="1"/>
        <v>0.3</v>
      </c>
      <c r="H24" s="5"/>
    </row>
    <row r="25" spans="1:8" s="6" customFormat="1" ht="20.100000000000001" customHeight="1">
      <c r="A25" s="27"/>
      <c r="B25" s="22" t="s">
        <v>174</v>
      </c>
      <c r="C25" s="22" t="s">
        <v>172</v>
      </c>
      <c r="D25" s="20">
        <v>0.3</v>
      </c>
      <c r="E25" s="14">
        <v>0.3</v>
      </c>
      <c r="F25" s="14">
        <v>0.3</v>
      </c>
      <c r="G25" s="38">
        <f t="shared" si="1"/>
        <v>0.3</v>
      </c>
      <c r="H25" s="5"/>
    </row>
    <row r="26" spans="1:8" s="3" customFormat="1" ht="20.100000000000001" customHeight="1">
      <c r="A26" s="27" t="s">
        <v>24</v>
      </c>
      <c r="B26" s="22" t="s">
        <v>25</v>
      </c>
      <c r="C26" s="22" t="s">
        <v>26</v>
      </c>
      <c r="D26" s="20">
        <v>0.2</v>
      </c>
      <c r="E26" s="14">
        <v>0.3</v>
      </c>
      <c r="F26" s="14">
        <v>0.2</v>
      </c>
      <c r="G26" s="38">
        <f t="shared" si="1"/>
        <v>0.23333333333333331</v>
      </c>
      <c r="H26" s="7"/>
    </row>
    <row r="27" spans="1:8" s="3" customFormat="1" ht="20.100000000000001" customHeight="1">
      <c r="A27" s="27"/>
      <c r="B27" s="22" t="s">
        <v>27</v>
      </c>
      <c r="C27" s="22" t="s">
        <v>26</v>
      </c>
      <c r="D27" s="20">
        <v>0.2</v>
      </c>
      <c r="E27" s="14">
        <v>0.1</v>
      </c>
      <c r="F27" s="14">
        <v>0.3</v>
      </c>
      <c r="G27" s="38">
        <f t="shared" si="1"/>
        <v>0.20000000000000004</v>
      </c>
      <c r="H27" s="5"/>
    </row>
    <row r="28" spans="1:8" s="3" customFormat="1" ht="20.100000000000001" customHeight="1">
      <c r="A28" s="27"/>
      <c r="B28" s="22" t="s">
        <v>28</v>
      </c>
      <c r="C28" s="22" t="s">
        <v>26</v>
      </c>
      <c r="D28" s="20">
        <v>0.2</v>
      </c>
      <c r="E28" s="14">
        <v>0.1</v>
      </c>
      <c r="F28" s="14">
        <v>0.2</v>
      </c>
      <c r="G28" s="38">
        <f t="shared" si="1"/>
        <v>0.16666666666666666</v>
      </c>
      <c r="H28" s="5"/>
    </row>
    <row r="29" spans="1:8" s="3" customFormat="1" ht="20.100000000000001" customHeight="1">
      <c r="A29" s="27"/>
      <c r="B29" s="22" t="s">
        <v>29</v>
      </c>
      <c r="C29" s="22" t="s">
        <v>30</v>
      </c>
      <c r="D29" s="20">
        <v>0.4</v>
      </c>
      <c r="E29" s="14">
        <v>0.1</v>
      </c>
      <c r="F29" s="14">
        <v>0.5</v>
      </c>
      <c r="G29" s="38">
        <f t="shared" si="1"/>
        <v>0.33333333333333331</v>
      </c>
      <c r="H29" s="5"/>
    </row>
    <row r="30" spans="1:8" s="3" customFormat="1" ht="20.100000000000001" customHeight="1">
      <c r="A30" s="27"/>
      <c r="B30" s="22" t="s">
        <v>31</v>
      </c>
      <c r="C30" s="22" t="s">
        <v>30</v>
      </c>
      <c r="D30" s="20">
        <v>0.3</v>
      </c>
      <c r="E30" s="14">
        <v>0.1</v>
      </c>
      <c r="F30" s="14">
        <v>0.6</v>
      </c>
      <c r="G30" s="38">
        <f t="shared" si="1"/>
        <v>0.33333333333333331</v>
      </c>
      <c r="H30" s="5"/>
    </row>
    <row r="31" spans="1:8" s="3" customFormat="1" ht="20.100000000000001" customHeight="1">
      <c r="A31" s="27"/>
      <c r="B31" s="22" t="s">
        <v>32</v>
      </c>
      <c r="C31" s="22" t="s">
        <v>30</v>
      </c>
      <c r="D31" s="20">
        <v>0.4</v>
      </c>
      <c r="E31" s="14">
        <v>0.2</v>
      </c>
      <c r="F31" s="14">
        <v>0.4</v>
      </c>
      <c r="G31" s="38">
        <f t="shared" si="1"/>
        <v>0.33333333333333331</v>
      </c>
      <c r="H31" s="5"/>
    </row>
    <row r="32" spans="1:8" s="3" customFormat="1" ht="20.100000000000001" customHeight="1">
      <c r="A32" s="27"/>
      <c r="B32" s="22" t="s">
        <v>33</v>
      </c>
      <c r="C32" s="22" t="s">
        <v>34</v>
      </c>
      <c r="D32" s="20">
        <v>0.4</v>
      </c>
      <c r="E32" s="14">
        <v>0.2</v>
      </c>
      <c r="F32" s="14">
        <v>0.2</v>
      </c>
      <c r="G32" s="38">
        <f t="shared" si="1"/>
        <v>0.26666666666666666</v>
      </c>
      <c r="H32" s="5"/>
    </row>
    <row r="33" spans="1:17" s="3" customFormat="1" ht="20.100000000000001" customHeight="1">
      <c r="A33" s="27"/>
      <c r="B33" s="22" t="s">
        <v>35</v>
      </c>
      <c r="C33" s="22" t="s">
        <v>34</v>
      </c>
      <c r="D33" s="20">
        <v>0.2</v>
      </c>
      <c r="E33" s="14">
        <v>0.1</v>
      </c>
      <c r="F33" s="14">
        <v>0.2</v>
      </c>
      <c r="G33" s="38">
        <f t="shared" si="1"/>
        <v>0.16666666666666666</v>
      </c>
      <c r="H33" s="5"/>
    </row>
    <row r="34" spans="1:17" s="3" customFormat="1" ht="20.100000000000001" customHeight="1">
      <c r="A34" s="27"/>
      <c r="B34" s="22" t="s">
        <v>36</v>
      </c>
      <c r="C34" s="22" t="s">
        <v>34</v>
      </c>
      <c r="D34" s="20">
        <v>0.2</v>
      </c>
      <c r="E34" s="14">
        <v>0.2</v>
      </c>
      <c r="F34" s="14">
        <v>0.2</v>
      </c>
      <c r="G34" s="38">
        <f t="shared" si="1"/>
        <v>0.20000000000000004</v>
      </c>
      <c r="H34" s="5"/>
    </row>
    <row r="35" spans="1:17" s="3" customFormat="1" ht="20.100000000000001" customHeight="1">
      <c r="A35" s="27" t="s">
        <v>37</v>
      </c>
      <c r="B35" s="22" t="s">
        <v>38</v>
      </c>
      <c r="C35" s="22" t="s">
        <v>39</v>
      </c>
      <c r="D35" s="36">
        <v>0.4</v>
      </c>
      <c r="E35" s="15">
        <v>0.3</v>
      </c>
      <c r="F35" s="15">
        <v>0.2</v>
      </c>
      <c r="G35" s="38">
        <f>AVERAGE(D35:F35)</f>
        <v>0.3</v>
      </c>
      <c r="H35" s="5"/>
    </row>
    <row r="36" spans="1:17" s="3" customFormat="1" ht="20.100000000000001" customHeight="1">
      <c r="A36" s="27"/>
      <c r="B36" s="22" t="s">
        <v>40</v>
      </c>
      <c r="C36" s="22" t="s">
        <v>39</v>
      </c>
      <c r="D36" s="36">
        <v>0.4</v>
      </c>
      <c r="E36" s="15">
        <v>0.3</v>
      </c>
      <c r="F36" s="15">
        <v>0.2</v>
      </c>
      <c r="G36" s="38">
        <f t="shared" ref="G36:G47" si="2">AVERAGE(D36:F36)</f>
        <v>0.3</v>
      </c>
      <c r="H36" s="7"/>
    </row>
    <row r="37" spans="1:17" s="3" customFormat="1" ht="20.100000000000001" customHeight="1">
      <c r="A37" s="27"/>
      <c r="B37" s="22" t="s">
        <v>41</v>
      </c>
      <c r="C37" s="22" t="s">
        <v>39</v>
      </c>
      <c r="D37" s="36">
        <v>0.4</v>
      </c>
      <c r="E37" s="15">
        <v>0.4</v>
      </c>
      <c r="F37" s="15">
        <v>0.3</v>
      </c>
      <c r="G37" s="38">
        <f t="shared" si="2"/>
        <v>0.3666666666666667</v>
      </c>
      <c r="H37" s="5"/>
    </row>
    <row r="38" spans="1:17" s="3" customFormat="1" ht="20.100000000000001" customHeight="1">
      <c r="A38" s="27"/>
      <c r="B38" s="22" t="s">
        <v>42</v>
      </c>
      <c r="C38" s="22" t="s">
        <v>43</v>
      </c>
      <c r="D38" s="36">
        <v>0.6</v>
      </c>
      <c r="E38" s="15">
        <v>0.5</v>
      </c>
      <c r="F38" s="15">
        <v>0.2</v>
      </c>
      <c r="G38" s="38">
        <f t="shared" si="2"/>
        <v>0.43333333333333335</v>
      </c>
      <c r="H38" s="5"/>
    </row>
    <row r="39" spans="1:17" s="3" customFormat="1" ht="20.100000000000001" customHeight="1">
      <c r="A39" s="27"/>
      <c r="B39" s="22" t="s">
        <v>44</v>
      </c>
      <c r="C39" s="22" t="s">
        <v>45</v>
      </c>
      <c r="D39" s="36">
        <v>0.5</v>
      </c>
      <c r="E39" s="15">
        <v>0.5</v>
      </c>
      <c r="F39" s="15">
        <v>0.2</v>
      </c>
      <c r="G39" s="38">
        <f t="shared" si="2"/>
        <v>0.39999999999999997</v>
      </c>
      <c r="H39" s="5"/>
    </row>
    <row r="40" spans="1:17" s="3" customFormat="1" ht="20.100000000000001" customHeight="1">
      <c r="A40" s="27"/>
      <c r="B40" s="22" t="s">
        <v>46</v>
      </c>
      <c r="C40" s="22" t="s">
        <v>47</v>
      </c>
      <c r="D40" s="36">
        <v>0.4</v>
      </c>
      <c r="E40" s="15">
        <v>0.5</v>
      </c>
      <c r="F40" s="15">
        <v>0.2</v>
      </c>
      <c r="G40" s="38">
        <f t="shared" si="2"/>
        <v>0.3666666666666667</v>
      </c>
      <c r="H40" s="5"/>
    </row>
    <row r="41" spans="1:17" s="3" customFormat="1" ht="20.100000000000001" customHeight="1">
      <c r="A41" s="27"/>
      <c r="B41" s="22" t="s">
        <v>48</v>
      </c>
      <c r="C41" s="22" t="s">
        <v>47</v>
      </c>
      <c r="D41" s="36">
        <v>0.5</v>
      </c>
      <c r="E41" s="15">
        <v>0.6</v>
      </c>
      <c r="F41" s="15">
        <v>0.3</v>
      </c>
      <c r="G41" s="38">
        <f t="shared" si="2"/>
        <v>0.46666666666666673</v>
      </c>
      <c r="H41" s="5"/>
    </row>
    <row r="42" spans="1:17" s="3" customFormat="1" ht="20.100000000000001" customHeight="1">
      <c r="A42" s="27" t="s">
        <v>49</v>
      </c>
      <c r="B42" s="22" t="s">
        <v>50</v>
      </c>
      <c r="C42" s="22" t="s">
        <v>51</v>
      </c>
      <c r="D42" s="20">
        <v>0.4</v>
      </c>
      <c r="E42" s="14">
        <v>0.2</v>
      </c>
      <c r="F42" s="14">
        <v>0.4</v>
      </c>
      <c r="G42" s="38">
        <f t="shared" si="2"/>
        <v>0.33333333333333331</v>
      </c>
      <c r="H42" s="5"/>
    </row>
    <row r="43" spans="1:17" s="3" customFormat="1" ht="20.100000000000001" customHeight="1">
      <c r="A43" s="27"/>
      <c r="B43" s="22" t="s">
        <v>52</v>
      </c>
      <c r="C43" s="22" t="s">
        <v>51</v>
      </c>
      <c r="D43" s="20">
        <v>0.6</v>
      </c>
      <c r="E43" s="14">
        <v>0.2</v>
      </c>
      <c r="F43" s="14">
        <v>0.5</v>
      </c>
      <c r="G43" s="38">
        <f t="shared" si="2"/>
        <v>0.43333333333333335</v>
      </c>
      <c r="H43" s="5"/>
    </row>
    <row r="44" spans="1:17" s="3" customFormat="1" ht="20.100000000000001" customHeight="1">
      <c r="A44" s="27"/>
      <c r="B44" s="22" t="s">
        <v>53</v>
      </c>
      <c r="C44" s="22" t="s">
        <v>54</v>
      </c>
      <c r="D44" s="20">
        <v>0.6</v>
      </c>
      <c r="E44" s="14">
        <v>0.2</v>
      </c>
      <c r="F44" s="14">
        <v>0.4</v>
      </c>
      <c r="G44" s="38">
        <f t="shared" si="2"/>
        <v>0.40000000000000008</v>
      </c>
      <c r="H44" s="7"/>
    </row>
    <row r="45" spans="1:17" s="3" customFormat="1" ht="20.100000000000001" customHeight="1">
      <c r="A45" s="27"/>
      <c r="B45" s="22" t="s">
        <v>55</v>
      </c>
      <c r="C45" s="22" t="s">
        <v>56</v>
      </c>
      <c r="D45" s="20">
        <v>0.4</v>
      </c>
      <c r="E45" s="14">
        <v>0.2</v>
      </c>
      <c r="F45" s="14">
        <v>0.4</v>
      </c>
      <c r="G45" s="38">
        <f t="shared" si="2"/>
        <v>0.33333333333333331</v>
      </c>
      <c r="H45" s="5"/>
    </row>
    <row r="46" spans="1:17" s="3" customFormat="1" ht="20.100000000000001" customHeight="1">
      <c r="A46" s="27"/>
      <c r="B46" s="22" t="s">
        <v>57</v>
      </c>
      <c r="C46" s="22" t="s">
        <v>58</v>
      </c>
      <c r="D46" s="20">
        <v>0.6</v>
      </c>
      <c r="E46" s="14">
        <v>0.1</v>
      </c>
      <c r="F46" s="14">
        <v>0.4</v>
      </c>
      <c r="G46" s="38">
        <f t="shared" si="2"/>
        <v>0.3666666666666667</v>
      </c>
      <c r="H46" s="5"/>
    </row>
    <row r="47" spans="1:17" s="3" customFormat="1" ht="20.100000000000001" customHeight="1">
      <c r="A47" s="27"/>
      <c r="B47" s="22" t="s">
        <v>59</v>
      </c>
      <c r="C47" s="22" t="s">
        <v>60</v>
      </c>
      <c r="D47" s="20">
        <v>0.2</v>
      </c>
      <c r="E47" s="14">
        <v>0.2</v>
      </c>
      <c r="F47" s="14">
        <v>0.4</v>
      </c>
      <c r="G47" s="38">
        <f t="shared" si="2"/>
        <v>0.26666666666666666</v>
      </c>
      <c r="H47" s="5"/>
    </row>
    <row r="48" spans="1:17" s="8" customFormat="1" ht="20.100000000000001" customHeight="1">
      <c r="A48" s="27" t="s">
        <v>61</v>
      </c>
      <c r="B48" s="22" t="s">
        <v>62</v>
      </c>
      <c r="C48" s="22" t="s">
        <v>63</v>
      </c>
      <c r="D48" s="22">
        <v>0.8</v>
      </c>
      <c r="E48" s="32">
        <v>0.3</v>
      </c>
      <c r="F48" s="32">
        <v>0.3</v>
      </c>
      <c r="G48" s="38">
        <f>AVERAGE(D48:F48)</f>
        <v>0.46666666666666673</v>
      </c>
      <c r="H48" s="5"/>
      <c r="I48" s="6"/>
      <c r="J48" s="6"/>
      <c r="K48" s="6"/>
      <c r="L48" s="6"/>
      <c r="M48" s="6"/>
      <c r="N48" s="6"/>
      <c r="O48" s="6"/>
      <c r="P48" s="6"/>
      <c r="Q48" s="6"/>
    </row>
    <row r="49" spans="1:17" s="8" customFormat="1" ht="20.100000000000001" customHeight="1">
      <c r="A49" s="27"/>
      <c r="B49" s="22" t="s">
        <v>175</v>
      </c>
      <c r="C49" s="22" t="s">
        <v>176</v>
      </c>
      <c r="D49" s="22">
        <v>1</v>
      </c>
      <c r="E49" s="32">
        <v>0.3</v>
      </c>
      <c r="F49" s="32">
        <v>0.2</v>
      </c>
      <c r="G49" s="38">
        <f>AVERAGE(D49:F49)</f>
        <v>0.5</v>
      </c>
      <c r="H49" s="5"/>
      <c r="I49" s="6"/>
      <c r="J49" s="6"/>
      <c r="K49" s="6"/>
      <c r="L49" s="6"/>
      <c r="M49" s="6"/>
      <c r="N49" s="6"/>
      <c r="O49" s="6"/>
      <c r="P49" s="6"/>
      <c r="Q49" s="6"/>
    </row>
    <row r="50" spans="1:17" s="8" customFormat="1" ht="20.100000000000001" customHeight="1">
      <c r="A50" s="27"/>
      <c r="B50" s="22" t="s">
        <v>177</v>
      </c>
      <c r="C50" s="22" t="s">
        <v>176</v>
      </c>
      <c r="D50" s="22">
        <v>0.3</v>
      </c>
      <c r="E50" s="32">
        <v>0.4</v>
      </c>
      <c r="F50" s="32">
        <v>0.2</v>
      </c>
      <c r="G50" s="38">
        <f>AVERAGE(D50:F50)</f>
        <v>0.3</v>
      </c>
      <c r="H50" s="5"/>
      <c r="I50" s="6"/>
      <c r="J50" s="6"/>
      <c r="K50" s="6"/>
      <c r="L50" s="6"/>
      <c r="M50" s="6"/>
      <c r="N50" s="6"/>
      <c r="O50" s="6"/>
      <c r="P50" s="6"/>
      <c r="Q50" s="6"/>
    </row>
    <row r="51" spans="1:17" s="3" customFormat="1" ht="20.100000000000001" customHeight="1">
      <c r="A51" s="27" t="s">
        <v>178</v>
      </c>
      <c r="B51" s="22" t="s">
        <v>64</v>
      </c>
      <c r="C51" s="22" t="s">
        <v>65</v>
      </c>
      <c r="D51" s="22">
        <v>0.3</v>
      </c>
      <c r="E51" s="15">
        <v>0.1</v>
      </c>
      <c r="F51" s="15">
        <v>0.2</v>
      </c>
      <c r="G51" s="38">
        <f t="shared" ref="G51:G65" si="3">AVERAGE(D51:F51)</f>
        <v>0.20000000000000004</v>
      </c>
      <c r="H51" s="7"/>
    </row>
    <row r="52" spans="1:17" s="3" customFormat="1" ht="20.100000000000001" customHeight="1">
      <c r="A52" s="27"/>
      <c r="B52" s="22" t="s">
        <v>66</v>
      </c>
      <c r="C52" s="22" t="s">
        <v>67</v>
      </c>
      <c r="D52" s="22">
        <v>0.3</v>
      </c>
      <c r="E52" s="15">
        <v>0.1</v>
      </c>
      <c r="F52" s="15">
        <v>0.2</v>
      </c>
      <c r="G52" s="38">
        <f t="shared" si="3"/>
        <v>0.20000000000000004</v>
      </c>
      <c r="H52" s="9"/>
    </row>
    <row r="53" spans="1:17" s="3" customFormat="1" ht="20.100000000000001" customHeight="1">
      <c r="A53" s="27"/>
      <c r="B53" s="22" t="s">
        <v>68</v>
      </c>
      <c r="C53" s="22" t="s">
        <v>69</v>
      </c>
      <c r="D53" s="22">
        <v>0.3</v>
      </c>
      <c r="E53" s="15">
        <v>0.1</v>
      </c>
      <c r="F53" s="15">
        <v>0.3</v>
      </c>
      <c r="G53" s="38">
        <f t="shared" si="3"/>
        <v>0.23333333333333331</v>
      </c>
      <c r="H53" s="9"/>
    </row>
    <row r="54" spans="1:17" s="3" customFormat="1" ht="20.100000000000001" customHeight="1">
      <c r="A54" s="27"/>
      <c r="B54" s="22" t="s">
        <v>70</v>
      </c>
      <c r="C54" s="22" t="s">
        <v>71</v>
      </c>
      <c r="D54" s="22">
        <v>0.2</v>
      </c>
      <c r="E54" s="15">
        <v>0.1</v>
      </c>
      <c r="F54" s="15">
        <v>0.3</v>
      </c>
      <c r="G54" s="38">
        <f t="shared" si="3"/>
        <v>0.20000000000000004</v>
      </c>
      <c r="H54" s="9"/>
    </row>
    <row r="55" spans="1:17" s="3" customFormat="1" ht="20.100000000000001" customHeight="1">
      <c r="A55" s="27"/>
      <c r="B55" s="22" t="s">
        <v>72</v>
      </c>
      <c r="C55" s="22" t="s">
        <v>73</v>
      </c>
      <c r="D55" s="22">
        <v>0.3</v>
      </c>
      <c r="E55" s="15">
        <v>0.1</v>
      </c>
      <c r="F55" s="15">
        <v>0.3</v>
      </c>
      <c r="G55" s="38">
        <f t="shared" si="3"/>
        <v>0.23333333333333331</v>
      </c>
      <c r="H55" s="5"/>
    </row>
    <row r="56" spans="1:17" s="3" customFormat="1" ht="20.100000000000001" customHeight="1">
      <c r="A56" s="27"/>
      <c r="B56" s="22" t="s">
        <v>74</v>
      </c>
      <c r="C56" s="22" t="s">
        <v>73</v>
      </c>
      <c r="D56" s="22">
        <v>0.2</v>
      </c>
      <c r="E56" s="15">
        <v>0.1</v>
      </c>
      <c r="F56" s="15">
        <v>0.4</v>
      </c>
      <c r="G56" s="38">
        <f t="shared" si="3"/>
        <v>0.23333333333333336</v>
      </c>
      <c r="H56" s="5"/>
    </row>
    <row r="57" spans="1:17" s="3" customFormat="1" ht="20.100000000000001" customHeight="1">
      <c r="A57" s="27" t="s">
        <v>75</v>
      </c>
      <c r="B57" s="22" t="s">
        <v>76</v>
      </c>
      <c r="C57" s="22" t="s">
        <v>77</v>
      </c>
      <c r="D57" s="20">
        <v>0.6</v>
      </c>
      <c r="E57" s="14">
        <v>0.3</v>
      </c>
      <c r="F57" s="14">
        <v>0.3</v>
      </c>
      <c r="G57" s="38">
        <f t="shared" si="3"/>
        <v>0.39999999999999997</v>
      </c>
      <c r="H57" s="5"/>
    </row>
    <row r="58" spans="1:17" s="3" customFormat="1" ht="20.100000000000001" customHeight="1">
      <c r="A58" s="27"/>
      <c r="B58" s="22" t="s">
        <v>78</v>
      </c>
      <c r="C58" s="22" t="s">
        <v>77</v>
      </c>
      <c r="D58" s="20">
        <v>0.6</v>
      </c>
      <c r="E58" s="14">
        <v>0.3</v>
      </c>
      <c r="F58" s="14">
        <v>0.4</v>
      </c>
      <c r="G58" s="38">
        <f t="shared" si="3"/>
        <v>0.43333333333333329</v>
      </c>
      <c r="H58" s="5"/>
    </row>
    <row r="59" spans="1:17" s="3" customFormat="1" ht="20.100000000000001" customHeight="1">
      <c r="A59" s="27"/>
      <c r="B59" s="22" t="s">
        <v>79</v>
      </c>
      <c r="C59" s="22" t="s">
        <v>77</v>
      </c>
      <c r="D59" s="20">
        <v>0.4</v>
      </c>
      <c r="E59" s="14">
        <v>0.3</v>
      </c>
      <c r="F59" s="14">
        <v>0.3</v>
      </c>
      <c r="G59" s="38">
        <f t="shared" si="3"/>
        <v>0.33333333333333331</v>
      </c>
      <c r="H59" s="5"/>
    </row>
    <row r="60" spans="1:17" s="3" customFormat="1" ht="20.100000000000001" customHeight="1">
      <c r="A60" s="27" t="s">
        <v>80</v>
      </c>
      <c r="B60" s="22" t="s">
        <v>81</v>
      </c>
      <c r="C60" s="22" t="s">
        <v>82</v>
      </c>
      <c r="D60" s="14">
        <v>0.2</v>
      </c>
      <c r="E60" s="14">
        <v>0.3</v>
      </c>
      <c r="F60" s="14">
        <v>0.1</v>
      </c>
      <c r="G60" s="40">
        <f t="shared" si="3"/>
        <v>0.19999999999999998</v>
      </c>
      <c r="H60" s="5"/>
    </row>
    <row r="61" spans="1:17" s="3" customFormat="1" ht="20.100000000000001" customHeight="1">
      <c r="A61" s="27"/>
      <c r="B61" s="22" t="s">
        <v>83</v>
      </c>
      <c r="C61" s="22" t="s">
        <v>82</v>
      </c>
      <c r="D61" s="14">
        <v>0.4</v>
      </c>
      <c r="E61" s="14">
        <v>0.2</v>
      </c>
      <c r="F61" s="14">
        <v>0.1</v>
      </c>
      <c r="G61" s="40">
        <f t="shared" si="3"/>
        <v>0.23333333333333336</v>
      </c>
      <c r="H61" s="7"/>
    </row>
    <row r="62" spans="1:17" s="3" customFormat="1" ht="20.100000000000001" customHeight="1">
      <c r="A62" s="27"/>
      <c r="B62" s="22" t="s">
        <v>84</v>
      </c>
      <c r="C62" s="22" t="s">
        <v>85</v>
      </c>
      <c r="D62" s="14">
        <v>0.2</v>
      </c>
      <c r="E62" s="14">
        <v>0.3</v>
      </c>
      <c r="F62" s="14">
        <v>0.1</v>
      </c>
      <c r="G62" s="40">
        <f t="shared" si="3"/>
        <v>0.19999999999999998</v>
      </c>
      <c r="H62" s="5"/>
    </row>
    <row r="63" spans="1:17" s="3" customFormat="1" ht="20.100000000000001" customHeight="1">
      <c r="A63" s="27"/>
      <c r="B63" s="22" t="s">
        <v>86</v>
      </c>
      <c r="C63" s="22" t="s">
        <v>85</v>
      </c>
      <c r="D63" s="14">
        <v>0.3</v>
      </c>
      <c r="E63" s="14">
        <v>0.3</v>
      </c>
      <c r="F63" s="14">
        <v>0.1</v>
      </c>
      <c r="G63" s="40">
        <f t="shared" si="3"/>
        <v>0.23333333333333331</v>
      </c>
      <c r="H63" s="5"/>
    </row>
    <row r="64" spans="1:17" s="3" customFormat="1" ht="20.100000000000001" customHeight="1">
      <c r="A64" s="27"/>
      <c r="B64" s="22" t="s">
        <v>87</v>
      </c>
      <c r="C64" s="22" t="s">
        <v>85</v>
      </c>
      <c r="D64" s="14">
        <v>0.2</v>
      </c>
      <c r="E64" s="14">
        <v>0.3</v>
      </c>
      <c r="F64" s="14">
        <v>0.1</v>
      </c>
      <c r="G64" s="40">
        <f t="shared" si="3"/>
        <v>0.19999999999999998</v>
      </c>
      <c r="H64" s="5"/>
    </row>
    <row r="65" spans="1:8" s="3" customFormat="1" ht="20.100000000000001" customHeight="1">
      <c r="A65" s="27"/>
      <c r="B65" s="22" t="s">
        <v>88</v>
      </c>
      <c r="C65" s="22" t="s">
        <v>85</v>
      </c>
      <c r="D65" s="14">
        <v>0.1</v>
      </c>
      <c r="E65" s="14">
        <v>0.2</v>
      </c>
      <c r="F65" s="14">
        <v>0.1</v>
      </c>
      <c r="G65" s="40">
        <f t="shared" si="3"/>
        <v>0.13333333333333333</v>
      </c>
      <c r="H65" s="7"/>
    </row>
    <row r="66" spans="1:8" s="3" customFormat="1" ht="20.100000000000001" customHeight="1">
      <c r="A66" s="27" t="s">
        <v>179</v>
      </c>
      <c r="B66" s="22" t="s">
        <v>180</v>
      </c>
      <c r="C66" s="22" t="s">
        <v>181</v>
      </c>
      <c r="D66" s="20">
        <v>0.4</v>
      </c>
      <c r="E66" s="14">
        <v>0.3</v>
      </c>
      <c r="F66" s="14">
        <v>0.3</v>
      </c>
      <c r="G66" s="38">
        <f>AVERAGE(D66:F66)</f>
        <v>0.33333333333333331</v>
      </c>
      <c r="H66" s="5"/>
    </row>
    <row r="67" spans="1:8" s="3" customFormat="1" ht="20.100000000000001" customHeight="1">
      <c r="A67" s="27"/>
      <c r="B67" s="22" t="s">
        <v>182</v>
      </c>
      <c r="C67" s="22" t="s">
        <v>181</v>
      </c>
      <c r="D67" s="20">
        <v>0.4</v>
      </c>
      <c r="E67" s="14">
        <v>0.3</v>
      </c>
      <c r="F67" s="14">
        <v>0.4</v>
      </c>
      <c r="G67" s="38">
        <f>AVERAGE(D67:F67)</f>
        <v>0.3666666666666667</v>
      </c>
      <c r="H67" s="5"/>
    </row>
    <row r="68" spans="1:8" s="3" customFormat="1" ht="20.100000000000001" customHeight="1">
      <c r="A68" s="27"/>
      <c r="B68" s="22" t="s">
        <v>183</v>
      </c>
      <c r="C68" s="22" t="s">
        <v>184</v>
      </c>
      <c r="D68" s="20">
        <v>0.5</v>
      </c>
      <c r="E68" s="14">
        <v>0.3</v>
      </c>
      <c r="F68" s="14">
        <v>0.2</v>
      </c>
      <c r="G68" s="38">
        <f>AVERAGE(D68:F68)</f>
        <v>0.33333333333333331</v>
      </c>
      <c r="H68" s="5"/>
    </row>
    <row r="69" spans="1:8" s="3" customFormat="1" ht="20.100000000000001" customHeight="1">
      <c r="A69" s="27"/>
      <c r="B69" s="22" t="s">
        <v>185</v>
      </c>
      <c r="C69" s="22" t="s">
        <v>184</v>
      </c>
      <c r="D69" s="20">
        <v>0.5</v>
      </c>
      <c r="E69" s="14">
        <v>0.4</v>
      </c>
      <c r="F69" s="14">
        <v>0.3</v>
      </c>
      <c r="G69" s="38">
        <f>AVERAGE(D69:F69)</f>
        <v>0.39999999999999997</v>
      </c>
      <c r="H69" s="5"/>
    </row>
    <row r="70" spans="1:8" s="3" customFormat="1" ht="20.100000000000001" customHeight="1">
      <c r="A70" s="27" t="s">
        <v>89</v>
      </c>
      <c r="B70" s="22" t="s">
        <v>90</v>
      </c>
      <c r="C70" s="22" t="s">
        <v>91</v>
      </c>
      <c r="D70" s="20">
        <v>0.3</v>
      </c>
      <c r="E70" s="14">
        <v>0.3</v>
      </c>
      <c r="F70" s="14">
        <v>0.3</v>
      </c>
      <c r="G70" s="38">
        <f t="shared" ref="G70:G76" si="4">AVERAGE(D70:F70)</f>
        <v>0.3</v>
      </c>
      <c r="H70" s="5"/>
    </row>
    <row r="71" spans="1:8" s="3" customFormat="1" ht="20.100000000000001" customHeight="1">
      <c r="A71" s="27"/>
      <c r="B71" s="22" t="s">
        <v>92</v>
      </c>
      <c r="C71" s="22" t="s">
        <v>93</v>
      </c>
      <c r="D71" s="20">
        <v>0.4</v>
      </c>
      <c r="E71" s="14">
        <v>0.3</v>
      </c>
      <c r="F71" s="14">
        <v>0.3</v>
      </c>
      <c r="G71" s="38">
        <f t="shared" si="4"/>
        <v>0.33333333333333331</v>
      </c>
      <c r="H71" s="5"/>
    </row>
    <row r="72" spans="1:8" s="3" customFormat="1" ht="20.100000000000001" customHeight="1">
      <c r="A72" s="27"/>
      <c r="B72" s="22" t="s">
        <v>94</v>
      </c>
      <c r="C72" s="22" t="s">
        <v>93</v>
      </c>
      <c r="D72" s="20">
        <v>0.5</v>
      </c>
      <c r="E72" s="14">
        <v>0.5</v>
      </c>
      <c r="F72" s="14">
        <v>0.3</v>
      </c>
      <c r="G72" s="38">
        <f t="shared" si="4"/>
        <v>0.43333333333333335</v>
      </c>
      <c r="H72" s="7"/>
    </row>
    <row r="73" spans="1:8" s="3" customFormat="1" ht="20.100000000000001" customHeight="1">
      <c r="A73" s="27"/>
      <c r="B73" s="22" t="s">
        <v>95</v>
      </c>
      <c r="C73" s="22" t="s">
        <v>93</v>
      </c>
      <c r="D73" s="20">
        <v>0.4</v>
      </c>
      <c r="E73" s="14">
        <v>0.4</v>
      </c>
      <c r="F73" s="14">
        <v>0.3</v>
      </c>
      <c r="G73" s="38">
        <f t="shared" si="4"/>
        <v>0.3666666666666667</v>
      </c>
      <c r="H73" s="5"/>
    </row>
    <row r="74" spans="1:8" s="3" customFormat="1" ht="20.100000000000001" customHeight="1">
      <c r="A74" s="27" t="s">
        <v>96</v>
      </c>
      <c r="B74" s="22" t="s">
        <v>97</v>
      </c>
      <c r="C74" s="22" t="s">
        <v>98</v>
      </c>
      <c r="D74" s="20">
        <v>0.2</v>
      </c>
      <c r="E74" s="14">
        <v>0.4</v>
      </c>
      <c r="F74" s="14">
        <v>0.1</v>
      </c>
      <c r="G74" s="38">
        <f t="shared" si="4"/>
        <v>0.23333333333333336</v>
      </c>
      <c r="H74" s="5"/>
    </row>
    <row r="75" spans="1:8" s="3" customFormat="1" ht="20.100000000000001" customHeight="1">
      <c r="A75" s="27"/>
      <c r="B75" s="22" t="s">
        <v>99</v>
      </c>
      <c r="C75" s="22" t="s">
        <v>98</v>
      </c>
      <c r="D75" s="20">
        <v>0.2</v>
      </c>
      <c r="E75" s="14">
        <v>0.4</v>
      </c>
      <c r="F75" s="14">
        <v>0.2</v>
      </c>
      <c r="G75" s="38">
        <f t="shared" si="4"/>
        <v>0.26666666666666666</v>
      </c>
      <c r="H75" s="5"/>
    </row>
    <row r="76" spans="1:8" s="3" customFormat="1" ht="20.100000000000001" customHeight="1">
      <c r="A76" s="27"/>
      <c r="B76" s="22" t="s">
        <v>100</v>
      </c>
      <c r="C76" s="22" t="s">
        <v>98</v>
      </c>
      <c r="D76" s="20">
        <v>0.2</v>
      </c>
      <c r="E76" s="14">
        <v>0.4</v>
      </c>
      <c r="F76" s="14">
        <v>0.2</v>
      </c>
      <c r="G76" s="38">
        <f t="shared" si="4"/>
        <v>0.26666666666666666</v>
      </c>
      <c r="H76" s="5"/>
    </row>
    <row r="77" spans="1:8" s="3" customFormat="1" ht="20.100000000000001" customHeight="1">
      <c r="A77" s="27"/>
      <c r="B77" s="22" t="s">
        <v>101</v>
      </c>
      <c r="C77" s="22" t="s">
        <v>98</v>
      </c>
      <c r="D77" s="20">
        <v>0.1</v>
      </c>
      <c r="E77" s="14">
        <v>0.4</v>
      </c>
      <c r="F77" s="14">
        <v>0.2</v>
      </c>
      <c r="G77" s="38">
        <f t="shared" ref="G77:G103" si="5">AVERAGE(D77:F77)</f>
        <v>0.23333333333333331</v>
      </c>
      <c r="H77" s="7"/>
    </row>
    <row r="78" spans="1:8" s="3" customFormat="1" ht="20.100000000000001" customHeight="1">
      <c r="A78" s="27" t="s">
        <v>102</v>
      </c>
      <c r="B78" s="22" t="s">
        <v>103</v>
      </c>
      <c r="C78" s="22" t="s">
        <v>104</v>
      </c>
      <c r="D78" s="20">
        <v>0.2</v>
      </c>
      <c r="E78" s="14">
        <v>0.3</v>
      </c>
      <c r="F78" s="14">
        <v>1</v>
      </c>
      <c r="G78" s="38">
        <f t="shared" si="5"/>
        <v>0.5</v>
      </c>
      <c r="H78" s="5"/>
    </row>
    <row r="79" spans="1:8" ht="20.100000000000001" customHeight="1">
      <c r="A79" s="27"/>
      <c r="B79" s="22" t="s">
        <v>105</v>
      </c>
      <c r="C79" s="22" t="s">
        <v>106</v>
      </c>
      <c r="D79" s="20">
        <v>0.2</v>
      </c>
      <c r="E79" s="14">
        <v>0.3</v>
      </c>
      <c r="F79" s="14">
        <v>0.6</v>
      </c>
      <c r="G79" s="38">
        <f t="shared" si="5"/>
        <v>0.3666666666666667</v>
      </c>
      <c r="H79" s="5"/>
    </row>
    <row r="80" spans="1:8" ht="20.100000000000001" customHeight="1">
      <c r="A80" s="27"/>
      <c r="B80" s="22" t="s">
        <v>107</v>
      </c>
      <c r="C80" s="22" t="s">
        <v>108</v>
      </c>
      <c r="D80" s="20">
        <v>0.2</v>
      </c>
      <c r="E80" s="14">
        <v>0.4</v>
      </c>
      <c r="F80" s="14">
        <v>0.7</v>
      </c>
      <c r="G80" s="38">
        <f t="shared" si="5"/>
        <v>0.43333333333333335</v>
      </c>
      <c r="H80" s="5"/>
    </row>
    <row r="81" spans="1:8" ht="20.100000000000001" customHeight="1">
      <c r="A81" s="27"/>
      <c r="B81" s="22" t="s">
        <v>109</v>
      </c>
      <c r="C81" s="22" t="s">
        <v>108</v>
      </c>
      <c r="D81" s="20">
        <v>0.1</v>
      </c>
      <c r="E81" s="14">
        <v>0.4</v>
      </c>
      <c r="F81" s="14">
        <v>0.6</v>
      </c>
      <c r="G81" s="38">
        <f t="shared" si="5"/>
        <v>0.3666666666666667</v>
      </c>
      <c r="H81" s="5"/>
    </row>
    <row r="82" spans="1:8" ht="20.100000000000001" customHeight="1">
      <c r="A82" s="27"/>
      <c r="B82" s="22" t="s">
        <v>110</v>
      </c>
      <c r="C82" s="22" t="s">
        <v>106</v>
      </c>
      <c r="D82" s="20">
        <v>0.1</v>
      </c>
      <c r="E82" s="14">
        <v>0.5</v>
      </c>
      <c r="F82" s="14">
        <v>0.6</v>
      </c>
      <c r="G82" s="38">
        <f t="shared" si="5"/>
        <v>0.39999999999999997</v>
      </c>
      <c r="H82" s="7"/>
    </row>
    <row r="83" spans="1:8" ht="20.100000000000001" customHeight="1">
      <c r="A83" s="27"/>
      <c r="B83" s="22" t="s">
        <v>111</v>
      </c>
      <c r="C83" s="22" t="s">
        <v>112</v>
      </c>
      <c r="D83" s="20">
        <v>0.2</v>
      </c>
      <c r="E83" s="14">
        <v>0.5</v>
      </c>
      <c r="F83" s="14">
        <v>0.4</v>
      </c>
      <c r="G83" s="38">
        <f t="shared" si="5"/>
        <v>0.3666666666666667</v>
      </c>
      <c r="H83" s="5"/>
    </row>
    <row r="84" spans="1:8" ht="20.100000000000001" customHeight="1">
      <c r="A84" s="27" t="s">
        <v>186</v>
      </c>
      <c r="B84" s="22" t="s">
        <v>187</v>
      </c>
      <c r="C84" s="22" t="s">
        <v>188</v>
      </c>
      <c r="D84" s="19">
        <v>0.5</v>
      </c>
      <c r="E84" s="19">
        <v>0.5</v>
      </c>
      <c r="F84" s="19">
        <v>0.6</v>
      </c>
      <c r="G84" s="38">
        <f t="shared" si="5"/>
        <v>0.53333333333333333</v>
      </c>
      <c r="H84" s="5"/>
    </row>
    <row r="85" spans="1:8" ht="20.100000000000001" customHeight="1">
      <c r="A85" s="27"/>
      <c r="B85" s="22" t="s">
        <v>189</v>
      </c>
      <c r="C85" s="22" t="s">
        <v>190</v>
      </c>
      <c r="D85" s="19">
        <v>0.5</v>
      </c>
      <c r="E85" s="19">
        <v>0.5</v>
      </c>
      <c r="F85" s="19">
        <v>0.5</v>
      </c>
      <c r="G85" s="38">
        <f t="shared" si="5"/>
        <v>0.5</v>
      </c>
      <c r="H85" s="5"/>
    </row>
    <row r="86" spans="1:8" ht="20.100000000000001" customHeight="1">
      <c r="A86" s="27"/>
      <c r="B86" s="22" t="s">
        <v>113</v>
      </c>
      <c r="C86" s="22" t="s">
        <v>191</v>
      </c>
      <c r="D86" s="19">
        <v>0.5</v>
      </c>
      <c r="E86" s="19">
        <v>0.5</v>
      </c>
      <c r="F86" s="19">
        <v>0.5</v>
      </c>
      <c r="G86" s="38">
        <f t="shared" si="5"/>
        <v>0.5</v>
      </c>
      <c r="H86" s="5"/>
    </row>
    <row r="87" spans="1:8" ht="20.100000000000001" customHeight="1">
      <c r="A87" s="27"/>
      <c r="B87" s="22" t="s">
        <v>114</v>
      </c>
      <c r="C87" s="22" t="s">
        <v>192</v>
      </c>
      <c r="D87" s="19">
        <v>0.6</v>
      </c>
      <c r="E87" s="19">
        <v>0.6</v>
      </c>
      <c r="F87" s="19">
        <v>0.7</v>
      </c>
      <c r="G87" s="38">
        <f t="shared" si="5"/>
        <v>0.6333333333333333</v>
      </c>
      <c r="H87" s="7"/>
    </row>
    <row r="88" spans="1:8" ht="20.100000000000001" customHeight="1">
      <c r="A88" s="27" t="s">
        <v>193</v>
      </c>
      <c r="B88" s="22" t="s">
        <v>194</v>
      </c>
      <c r="C88" s="22" t="s">
        <v>195</v>
      </c>
      <c r="D88" s="20">
        <v>0.5</v>
      </c>
      <c r="E88" s="18">
        <v>0.5</v>
      </c>
      <c r="F88" s="18">
        <v>0.6</v>
      </c>
      <c r="G88" s="38">
        <f t="shared" si="5"/>
        <v>0.53333333333333333</v>
      </c>
      <c r="H88" s="13"/>
    </row>
    <row r="89" spans="1:8" ht="20.100000000000001" customHeight="1">
      <c r="A89" s="27"/>
      <c r="B89" s="22" t="s">
        <v>115</v>
      </c>
      <c r="C89" s="22" t="s">
        <v>195</v>
      </c>
      <c r="D89" s="21">
        <v>0.5</v>
      </c>
      <c r="E89" s="18">
        <v>0.5</v>
      </c>
      <c r="F89" s="18">
        <v>0.6</v>
      </c>
      <c r="G89" s="38">
        <f t="shared" si="5"/>
        <v>0.53333333333333333</v>
      </c>
      <c r="H89" s="13"/>
    </row>
    <row r="90" spans="1:8" ht="20.100000000000001" customHeight="1">
      <c r="A90" s="27"/>
      <c r="B90" s="22" t="s">
        <v>116</v>
      </c>
      <c r="C90" s="22" t="s">
        <v>196</v>
      </c>
      <c r="D90" s="21">
        <v>0.5</v>
      </c>
      <c r="E90" s="18">
        <v>0.5</v>
      </c>
      <c r="F90" s="18">
        <v>0.6</v>
      </c>
      <c r="G90" s="38">
        <f t="shared" si="5"/>
        <v>0.53333333333333333</v>
      </c>
      <c r="H90" s="13"/>
    </row>
    <row r="91" spans="1:8" ht="20.100000000000001" customHeight="1">
      <c r="A91" s="27"/>
      <c r="B91" s="22" t="s">
        <v>117</v>
      </c>
      <c r="C91" s="22" t="s">
        <v>197</v>
      </c>
      <c r="D91" s="21">
        <v>0.6</v>
      </c>
      <c r="E91" s="14">
        <v>0.5</v>
      </c>
      <c r="F91" s="14">
        <v>0.7</v>
      </c>
      <c r="G91" s="38">
        <f t="shared" si="5"/>
        <v>0.6</v>
      </c>
      <c r="H91" s="17"/>
    </row>
    <row r="92" spans="1:8" s="3" customFormat="1" ht="20.100000000000001" customHeight="1">
      <c r="A92" s="27" t="s">
        <v>118</v>
      </c>
      <c r="B92" s="22" t="s">
        <v>119</v>
      </c>
      <c r="C92" s="22" t="s">
        <v>120</v>
      </c>
      <c r="D92" s="22">
        <v>0.3</v>
      </c>
      <c r="E92" s="15">
        <v>0.4</v>
      </c>
      <c r="F92" s="15">
        <v>0.3</v>
      </c>
      <c r="G92" s="38">
        <f t="shared" si="5"/>
        <v>0.33333333333333331</v>
      </c>
      <c r="H92" s="5"/>
    </row>
    <row r="93" spans="1:8" s="3" customFormat="1" ht="20.100000000000001" customHeight="1">
      <c r="A93" s="27"/>
      <c r="B93" s="22" t="s">
        <v>121</v>
      </c>
      <c r="C93" s="22" t="s">
        <v>122</v>
      </c>
      <c r="D93" s="22">
        <v>0.4</v>
      </c>
      <c r="E93" s="15">
        <v>0.3</v>
      </c>
      <c r="F93" s="15">
        <v>0.3</v>
      </c>
      <c r="G93" s="38">
        <f t="shared" si="5"/>
        <v>0.33333333333333331</v>
      </c>
      <c r="H93" s="5"/>
    </row>
    <row r="94" spans="1:8" s="3" customFormat="1" ht="20.100000000000001" customHeight="1">
      <c r="A94" s="27"/>
      <c r="B94" s="22" t="s">
        <v>123</v>
      </c>
      <c r="C94" s="22" t="s">
        <v>124</v>
      </c>
      <c r="D94" s="22">
        <v>0.6</v>
      </c>
      <c r="E94" s="15">
        <v>0.3</v>
      </c>
      <c r="F94" s="15">
        <v>0.3</v>
      </c>
      <c r="G94" s="38">
        <f t="shared" si="5"/>
        <v>0.39999999999999997</v>
      </c>
      <c r="H94" s="7"/>
    </row>
    <row r="95" spans="1:8" s="3" customFormat="1" ht="20.100000000000001" customHeight="1">
      <c r="A95" s="27"/>
      <c r="B95" s="22" t="s">
        <v>125</v>
      </c>
      <c r="C95" s="22" t="s">
        <v>126</v>
      </c>
      <c r="D95" s="22">
        <v>0.5</v>
      </c>
      <c r="E95" s="15">
        <v>0.5</v>
      </c>
      <c r="F95" s="15">
        <v>0.5</v>
      </c>
      <c r="G95" s="38">
        <f t="shared" si="5"/>
        <v>0.5</v>
      </c>
      <c r="H95" s="5"/>
    </row>
    <row r="96" spans="1:8" s="3" customFormat="1" ht="20.100000000000001" customHeight="1">
      <c r="A96" s="27" t="s">
        <v>127</v>
      </c>
      <c r="B96" s="22" t="s">
        <v>128</v>
      </c>
      <c r="C96" s="22" t="s">
        <v>129</v>
      </c>
      <c r="D96" s="20">
        <v>0.3</v>
      </c>
      <c r="E96" s="14">
        <v>0.3</v>
      </c>
      <c r="F96" s="14">
        <v>0.3</v>
      </c>
      <c r="G96" s="38">
        <f t="shared" si="5"/>
        <v>0.3</v>
      </c>
      <c r="H96" s="5"/>
    </row>
    <row r="97" spans="1:8" s="3" customFormat="1" ht="20.100000000000001" customHeight="1">
      <c r="A97" s="27"/>
      <c r="B97" s="22" t="s">
        <v>130</v>
      </c>
      <c r="C97" s="22" t="s">
        <v>131</v>
      </c>
      <c r="D97" s="20">
        <v>0.6</v>
      </c>
      <c r="E97" s="14">
        <v>0.3</v>
      </c>
      <c r="F97" s="14">
        <v>0.3</v>
      </c>
      <c r="G97" s="38">
        <f t="shared" si="5"/>
        <v>0.39999999999999997</v>
      </c>
      <c r="H97" s="5"/>
    </row>
    <row r="98" spans="1:8" s="3" customFormat="1" ht="20.100000000000001" customHeight="1">
      <c r="A98" s="27"/>
      <c r="B98" s="22" t="s">
        <v>132</v>
      </c>
      <c r="C98" s="22" t="s">
        <v>133</v>
      </c>
      <c r="D98" s="20">
        <v>0.7</v>
      </c>
      <c r="E98" s="14">
        <v>0.3</v>
      </c>
      <c r="F98" s="14">
        <v>0.5</v>
      </c>
      <c r="G98" s="38">
        <f t="shared" si="5"/>
        <v>0.5</v>
      </c>
      <c r="H98" s="5"/>
    </row>
    <row r="99" spans="1:8" s="3" customFormat="1" ht="20.100000000000001" customHeight="1">
      <c r="A99" s="27" t="s">
        <v>134</v>
      </c>
      <c r="B99" s="22" t="s">
        <v>135</v>
      </c>
      <c r="C99" s="28" t="s">
        <v>198</v>
      </c>
      <c r="D99" s="20">
        <v>0.1</v>
      </c>
      <c r="E99" s="14">
        <v>0.6</v>
      </c>
      <c r="F99" s="14">
        <v>0.2</v>
      </c>
      <c r="G99" s="38">
        <f t="shared" si="5"/>
        <v>0.3</v>
      </c>
      <c r="H99" s="9"/>
    </row>
    <row r="100" spans="1:8" s="3" customFormat="1" ht="20.100000000000001" customHeight="1">
      <c r="A100" s="27"/>
      <c r="B100" s="22" t="s">
        <v>136</v>
      </c>
      <c r="C100" s="28" t="s">
        <v>199</v>
      </c>
      <c r="D100" s="20">
        <v>0.1</v>
      </c>
      <c r="E100" s="14">
        <v>0.6</v>
      </c>
      <c r="F100" s="14">
        <v>0.2</v>
      </c>
      <c r="G100" s="38">
        <f t="shared" si="5"/>
        <v>0.3</v>
      </c>
      <c r="H100" s="9"/>
    </row>
    <row r="101" spans="1:8" s="3" customFormat="1" ht="20.100000000000001" customHeight="1">
      <c r="A101" s="27"/>
      <c r="B101" s="22" t="s">
        <v>137</v>
      </c>
      <c r="C101" s="28" t="s">
        <v>200</v>
      </c>
      <c r="D101" s="20">
        <v>0.1</v>
      </c>
      <c r="E101" s="14">
        <v>0.3</v>
      </c>
      <c r="F101" s="14">
        <v>0.2</v>
      </c>
      <c r="G101" s="38">
        <f t="shared" si="5"/>
        <v>0.20000000000000004</v>
      </c>
      <c r="H101" s="9"/>
    </row>
    <row r="102" spans="1:8" s="3" customFormat="1" ht="20.100000000000001" customHeight="1">
      <c r="A102" s="27" t="s">
        <v>138</v>
      </c>
      <c r="B102" s="22" t="s">
        <v>139</v>
      </c>
      <c r="C102" s="22" t="s">
        <v>140</v>
      </c>
      <c r="D102" s="20">
        <v>0.7</v>
      </c>
      <c r="E102" s="14">
        <v>0.2</v>
      </c>
      <c r="F102" s="14">
        <v>0.1</v>
      </c>
      <c r="G102" s="38">
        <f t="shared" si="5"/>
        <v>0.33333333333333331</v>
      </c>
      <c r="H102" s="5"/>
    </row>
    <row r="103" spans="1:8" ht="20.100000000000001" customHeight="1">
      <c r="A103" s="27"/>
      <c r="B103" s="22" t="s">
        <v>141</v>
      </c>
      <c r="C103" s="22" t="s">
        <v>142</v>
      </c>
      <c r="D103" s="20">
        <v>0.4</v>
      </c>
      <c r="E103" s="14">
        <v>0.5</v>
      </c>
      <c r="F103" s="14">
        <v>1</v>
      </c>
      <c r="G103" s="38">
        <f t="shared" si="5"/>
        <v>0.6333333333333333</v>
      </c>
      <c r="H103" s="7"/>
    </row>
    <row r="104" spans="1:8" ht="20.100000000000001" customHeight="1" thickBot="1">
      <c r="A104" s="29"/>
      <c r="B104" s="30" t="s">
        <v>143</v>
      </c>
      <c r="C104" s="30" t="s">
        <v>144</v>
      </c>
      <c r="D104" s="31">
        <v>0.4</v>
      </c>
      <c r="E104" s="16">
        <v>0.4</v>
      </c>
      <c r="F104" s="16">
        <v>0.4</v>
      </c>
      <c r="G104" s="41">
        <f>AVERAGE(D104:F104)</f>
        <v>0.40000000000000008</v>
      </c>
      <c r="H104" s="5"/>
    </row>
    <row r="105" spans="1:8" ht="20.100000000000001" customHeight="1">
      <c r="A105" s="57" t="s">
        <v>146</v>
      </c>
      <c r="B105" s="58"/>
      <c r="C105" s="58"/>
      <c r="D105" s="59">
        <f>COUNTIF(D5:D104,"&lt;=10")-D106-D107-D108-D109-D110-D111</f>
        <v>0</v>
      </c>
      <c r="E105" s="59">
        <f>COUNTIF(E5:E104,"&lt;=10")-E106-E107-E108-E109-E110-E111</f>
        <v>0</v>
      </c>
      <c r="F105" s="59">
        <f>COUNTIF(F5:F104,"&lt;=10")-F106-F107-F108-F109-F110-F111</f>
        <v>0</v>
      </c>
      <c r="G105" s="60">
        <f>COUNTIF(G5:G104,"&lt;=10")-G106-G107-G108-G109-G110-G111</f>
        <v>0</v>
      </c>
      <c r="H105" s="5"/>
    </row>
    <row r="106" spans="1:8" s="3" customFormat="1" ht="20.100000000000001" customHeight="1">
      <c r="A106" s="61" t="s">
        <v>147</v>
      </c>
      <c r="B106" s="42"/>
      <c r="C106" s="42"/>
      <c r="D106" s="10">
        <f>COUNTIF(D5:D104,"&lt;=8")-D107-D108-D109-D110-D111</f>
        <v>0</v>
      </c>
      <c r="E106" s="10">
        <f>COUNTIF(E5:E104,"&lt;=8")-E107-E108-E109-E110-E111</f>
        <v>0</v>
      </c>
      <c r="F106" s="10">
        <f>COUNTIF(F5:F104,"&lt;=8")-F107-F108-F109-F110-F111</f>
        <v>0</v>
      </c>
      <c r="G106" s="62">
        <f>COUNTIF(G5:G104,"&lt;=8")-G107-G108-G109-G110-G111</f>
        <v>0</v>
      </c>
      <c r="H106" s="5"/>
    </row>
    <row r="107" spans="1:8" s="3" customFormat="1" ht="20.100000000000001" customHeight="1">
      <c r="A107" s="61" t="s">
        <v>148</v>
      </c>
      <c r="B107" s="42"/>
      <c r="C107" s="42"/>
      <c r="D107" s="10">
        <f>COUNTIF(D5:D104,"&lt;=6")-D108-D109-D110-D111</f>
        <v>0</v>
      </c>
      <c r="E107" s="10">
        <f>COUNTIF(E5:E104,"&lt;=6")-E108-E109-E110-E111</f>
        <v>0</v>
      </c>
      <c r="F107" s="10">
        <f>COUNTIF(F5:F104,"&lt;=6")-F108-F109-F110-F111</f>
        <v>0</v>
      </c>
      <c r="G107" s="62">
        <f>COUNTIF(G5:G104,"&lt;=6")-G108-G109-G110-G111</f>
        <v>0</v>
      </c>
      <c r="H107" s="5"/>
    </row>
    <row r="108" spans="1:8" s="3" customFormat="1" ht="20.100000000000001" customHeight="1">
      <c r="A108" s="61" t="s">
        <v>149</v>
      </c>
      <c r="B108" s="42"/>
      <c r="C108" s="42"/>
      <c r="D108" s="10">
        <f>COUNTIF(D5:D104,"&lt;=5")-D109-D110-D111</f>
        <v>0</v>
      </c>
      <c r="E108" s="10">
        <f>COUNTIF(E5:E104,"&lt;=5")-E109-E110-E111</f>
        <v>0</v>
      </c>
      <c r="F108" s="10">
        <f>COUNTIF(F5:F104,"&lt;=5")-F109-F110-F111</f>
        <v>0</v>
      </c>
      <c r="G108" s="62">
        <f>COUNTIF(G5:G104,"&lt;=5")-G109-G110-G111</f>
        <v>0</v>
      </c>
      <c r="H108" s="5"/>
    </row>
    <row r="109" spans="1:8" s="3" customFormat="1" ht="20.100000000000001" customHeight="1">
      <c r="A109" s="61" t="s">
        <v>150</v>
      </c>
      <c r="B109" s="42"/>
      <c r="C109" s="42"/>
      <c r="D109" s="10">
        <f>COUNTIF(D5:D104,"&lt;=3")-D110-D111</f>
        <v>0</v>
      </c>
      <c r="E109" s="10">
        <f>COUNTIF(E5:E104,"&lt;=3")-E110-E111</f>
        <v>0</v>
      </c>
      <c r="F109" s="10">
        <f>COUNTIF(F5:F104,"&lt;=3")-F110-F111</f>
        <v>0</v>
      </c>
      <c r="G109" s="62">
        <f>COUNTIF(G5:G104,"&lt;=3")-G110-G111</f>
        <v>0</v>
      </c>
      <c r="H109" s="5"/>
    </row>
    <row r="110" spans="1:8" s="3" customFormat="1" ht="20.100000000000001" customHeight="1">
      <c r="A110" s="61" t="s">
        <v>151</v>
      </c>
      <c r="B110" s="42"/>
      <c r="C110" s="42"/>
      <c r="D110" s="10">
        <f>COUNTIF(D5:D104,"&lt;=2")-D111</f>
        <v>0</v>
      </c>
      <c r="E110" s="10">
        <f>COUNTIF(E5:E104,"&lt;=2")-E111</f>
        <v>0</v>
      </c>
      <c r="F110" s="10">
        <f>COUNTIF(F5:F104,"&lt;=2")-F111</f>
        <v>0</v>
      </c>
      <c r="G110" s="63">
        <f>COUNTIF(G5:G104,"&lt;=25")-G111</f>
        <v>0</v>
      </c>
      <c r="H110" s="5"/>
    </row>
    <row r="111" spans="1:8" s="3" customFormat="1" ht="20.100000000000001" customHeight="1">
      <c r="A111" s="61" t="s">
        <v>152</v>
      </c>
      <c r="B111" s="42"/>
      <c r="C111" s="42"/>
      <c r="D111" s="10">
        <f>COUNTIF(D5:D104,"&lt;=1")</f>
        <v>100</v>
      </c>
      <c r="E111" s="10">
        <f>COUNTIF(E5:E104,"&lt;=1")</f>
        <v>100</v>
      </c>
      <c r="F111" s="10">
        <f>COUNTIF(F5:F104,"&lt;=1")</f>
        <v>100</v>
      </c>
      <c r="G111" s="62">
        <f>COUNTIF(G5:G104,"&lt;=1")</f>
        <v>100</v>
      </c>
      <c r="H111" s="5"/>
    </row>
    <row r="112" spans="1:8" s="3" customFormat="1" ht="20.100000000000001" customHeight="1">
      <c r="A112" s="61" t="s">
        <v>153</v>
      </c>
      <c r="B112" s="42"/>
      <c r="C112" s="42"/>
      <c r="D112" s="35">
        <f>SUM(D105:D111)</f>
        <v>100</v>
      </c>
      <c r="E112" s="35">
        <f>SUM(E105:E111)</f>
        <v>100</v>
      </c>
      <c r="F112" s="35">
        <f>SUM(F105:F111)</f>
        <v>100</v>
      </c>
      <c r="G112" s="64">
        <f>SUM(G105:G111)</f>
        <v>100</v>
      </c>
      <c r="H112" s="5"/>
    </row>
    <row r="113" spans="1:8" s="3" customFormat="1" ht="20.100000000000001" customHeight="1">
      <c r="A113" s="65" t="s">
        <v>154</v>
      </c>
      <c r="B113" s="53"/>
      <c r="C113" s="53"/>
      <c r="D113" s="11">
        <f>AVERAGE(D5:D104)</f>
        <v>0.35700000000000004</v>
      </c>
      <c r="E113" s="11">
        <f>AVERAGE(E5:E104)</f>
        <v>0.35100000000000009</v>
      </c>
      <c r="F113" s="11">
        <f>AVERAGE(F5:F104)</f>
        <v>0.33500000000000013</v>
      </c>
      <c r="G113" s="66">
        <f>AVERAGE(G5:G104)</f>
        <v>0.34766666666666673</v>
      </c>
      <c r="H113" s="7"/>
    </row>
    <row r="114" spans="1:8" s="3" customFormat="1" ht="20.100000000000001" customHeight="1" thickBot="1">
      <c r="A114" s="67" t="s">
        <v>155</v>
      </c>
      <c r="B114" s="68"/>
      <c r="C114" s="68"/>
      <c r="D114" s="69">
        <f>AVERAGE(D5:G104)</f>
        <v>0.34766666666666635</v>
      </c>
      <c r="E114" s="69"/>
      <c r="F114" s="69"/>
      <c r="G114" s="70"/>
      <c r="H114" s="5"/>
    </row>
    <row r="115" spans="1:8" ht="20.100000000000001" customHeight="1">
      <c r="B115" s="34"/>
      <c r="C115" s="34"/>
      <c r="D115" s="34"/>
      <c r="E115" s="34"/>
      <c r="F115" s="34"/>
      <c r="G115" s="34"/>
    </row>
  </sheetData>
  <sheetProtection objects="1"/>
  <mergeCells count="17">
    <mergeCell ref="A114:C114"/>
    <mergeCell ref="D114:G114"/>
    <mergeCell ref="A105:C105"/>
    <mergeCell ref="A108:C108"/>
    <mergeCell ref="A111:C111"/>
    <mergeCell ref="A112:C112"/>
    <mergeCell ref="A106:C106"/>
    <mergeCell ref="A109:C109"/>
    <mergeCell ref="A110:C110"/>
    <mergeCell ref="A113:C113"/>
    <mergeCell ref="A107:C107"/>
    <mergeCell ref="A1:G1"/>
    <mergeCell ref="C2:C4"/>
    <mergeCell ref="D2:G2"/>
    <mergeCell ref="D3:G3"/>
    <mergeCell ref="A2:A4"/>
    <mergeCell ref="B2:B4"/>
  </mergeCells>
  <phoneticPr fontId="2" type="noConversion"/>
  <conditionalFormatting sqref="D5:G59 D66:G104">
    <cfRule type="cellIs" dxfId="2" priority="131" stopIfTrue="1" operator="greaterThan">
      <formula>1</formula>
    </cfRule>
  </conditionalFormatting>
  <conditionalFormatting sqref="G88:G91">
    <cfRule type="cellIs" dxfId="1" priority="132" stopIfTrue="1" operator="greaterThan">
      <formula>25</formula>
    </cfRule>
  </conditionalFormatting>
  <conditionalFormatting sqref="H5:H114">
    <cfRule type="cellIs" dxfId="0" priority="133" stopIfTrue="1" operator="greaterThan">
      <formula>50</formula>
    </cfRule>
  </conditionalFormatting>
  <printOptions horizontalCentered="1"/>
  <pageMargins left="0" right="0" top="0.39370078740157483" bottom="0.78740157480314965" header="0.27559055118110237" footer="0.55118110236220474"/>
  <pageSetup paperSize="9" scale="61" orientation="portrait" horizontalDpi="300" verticalDpi="300" r:id="rId1"/>
  <headerFooter>
    <oddFooter>&amp;C2011-&amp;P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2011(계곡수)</vt:lpstr>
      <vt:lpstr>Sheet1</vt:lpstr>
      <vt:lpstr>Sheet2</vt:lpstr>
      <vt:lpstr>Sheet3</vt:lpstr>
      <vt:lpstr>'2011(계곡수)'!Print_Area</vt:lpstr>
      <vt:lpstr>'2011(계곡수)'!Print_Titles</vt:lpstr>
    </vt:vector>
  </TitlesOfParts>
  <Company>보전조사처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안철우</dc:creator>
  <cp:lastModifiedBy>gfdsc</cp:lastModifiedBy>
  <cp:lastPrinted>2012-01-02T12:35:32Z</cp:lastPrinted>
  <dcterms:created xsi:type="dcterms:W3CDTF">2008-01-30T09:28:06Z</dcterms:created>
  <dcterms:modified xsi:type="dcterms:W3CDTF">2012-01-02T12:37:43Z</dcterms:modified>
</cp:coreProperties>
</file>